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5480" windowHeight="11640"/>
  </bookViews>
  <sheets>
    <sheet name="2011 ranking and grades" sheetId="3" r:id="rId1"/>
    <sheet name="2008-2011 ranking" sheetId="5" r:id="rId2"/>
    <sheet name="2011 scores and grades" sheetId="4" r:id="rId3"/>
    <sheet name="Rescissions_Proportionality" sheetId="1" r:id="rId4"/>
    <sheet name="Obligation Rates" sheetId="2" r:id="rId5"/>
  </sheets>
  <calcPr calcId="125725"/>
</workbook>
</file>

<file path=xl/calcChain.xml><?xml version="1.0" encoding="utf-8"?>
<calcChain xmlns="http://schemas.openxmlformats.org/spreadsheetml/2006/main">
  <c r="R55" i="2"/>
  <c r="Q55"/>
  <c r="O55"/>
  <c r="N55"/>
  <c r="K55"/>
  <c r="I55"/>
  <c r="E55"/>
  <c r="B55"/>
  <c r="S54"/>
  <c r="P54"/>
  <c r="M54"/>
  <c r="J54"/>
  <c r="G54"/>
  <c r="D54"/>
  <c r="S53"/>
  <c r="P53"/>
  <c r="M53"/>
  <c r="J53"/>
  <c r="G53"/>
  <c r="D53"/>
  <c r="S52"/>
  <c r="P52"/>
  <c r="M52"/>
  <c r="J52"/>
  <c r="G52"/>
  <c r="D52"/>
  <c r="S51"/>
  <c r="P51"/>
  <c r="M51"/>
  <c r="J51"/>
  <c r="G51"/>
  <c r="D51"/>
  <c r="S50"/>
  <c r="P50"/>
  <c r="M50"/>
  <c r="J50"/>
  <c r="G50"/>
  <c r="D50"/>
  <c r="S49"/>
  <c r="P49"/>
  <c r="M49"/>
  <c r="J49"/>
  <c r="G49"/>
  <c r="D49"/>
  <c r="S48"/>
  <c r="P48"/>
  <c r="M48"/>
  <c r="J48"/>
  <c r="G48"/>
  <c r="D48"/>
  <c r="S47"/>
  <c r="P47"/>
  <c r="M47"/>
  <c r="J47"/>
  <c r="G47"/>
  <c r="D47"/>
  <c r="S46"/>
  <c r="P46"/>
  <c r="M46"/>
  <c r="J46"/>
  <c r="G46"/>
  <c r="D46"/>
  <c r="S45"/>
  <c r="P45"/>
  <c r="M45"/>
  <c r="J45"/>
  <c r="G45"/>
  <c r="D45"/>
  <c r="S44"/>
  <c r="P44"/>
  <c r="M44"/>
  <c r="J44"/>
  <c r="G44"/>
  <c r="D44"/>
  <c r="S43"/>
  <c r="P43"/>
  <c r="M43"/>
  <c r="J43"/>
  <c r="G43"/>
  <c r="D43"/>
  <c r="S42"/>
  <c r="P42"/>
  <c r="M42"/>
  <c r="J42"/>
  <c r="G42"/>
  <c r="D42"/>
  <c r="S41"/>
  <c r="P41"/>
  <c r="M41"/>
  <c r="J41"/>
  <c r="G41"/>
  <c r="D41"/>
  <c r="S40"/>
  <c r="P40"/>
  <c r="M40"/>
  <c r="J40"/>
  <c r="G40"/>
  <c r="D40"/>
  <c r="S39"/>
  <c r="P39"/>
  <c r="M39"/>
  <c r="J39"/>
  <c r="G39"/>
  <c r="D39"/>
  <c r="S38"/>
  <c r="P38"/>
  <c r="M38"/>
  <c r="J38"/>
  <c r="G38"/>
  <c r="D38"/>
  <c r="S37"/>
  <c r="P37"/>
  <c r="M37"/>
  <c r="J37"/>
  <c r="G37"/>
  <c r="D37"/>
  <c r="S36"/>
  <c r="P36"/>
  <c r="M36"/>
  <c r="J36"/>
  <c r="G36"/>
  <c r="D36"/>
  <c r="S35"/>
  <c r="P35"/>
  <c r="M35"/>
  <c r="J35"/>
  <c r="G35"/>
  <c r="D35"/>
  <c r="S34"/>
  <c r="P34"/>
  <c r="M34"/>
  <c r="J34"/>
  <c r="G34"/>
  <c r="D34"/>
  <c r="S33"/>
  <c r="P33"/>
  <c r="M33"/>
  <c r="J33"/>
  <c r="G33"/>
  <c r="D33"/>
  <c r="S32"/>
  <c r="P32"/>
  <c r="M32"/>
  <c r="J32"/>
  <c r="G32"/>
  <c r="D32"/>
  <c r="S31"/>
  <c r="P31"/>
  <c r="M31"/>
  <c r="J31"/>
  <c r="G31"/>
  <c r="D31"/>
  <c r="S30"/>
  <c r="P30"/>
  <c r="M30"/>
  <c r="J30"/>
  <c r="G30"/>
  <c r="D30"/>
  <c r="S29"/>
  <c r="P29"/>
  <c r="M29"/>
  <c r="J29"/>
  <c r="G29"/>
  <c r="D29"/>
  <c r="S28"/>
  <c r="P28"/>
  <c r="M28"/>
  <c r="J28"/>
  <c r="G28"/>
  <c r="D28"/>
  <c r="S27"/>
  <c r="P27"/>
  <c r="M27"/>
  <c r="J27"/>
  <c r="G27"/>
  <c r="D27"/>
  <c r="S26"/>
  <c r="P26"/>
  <c r="M26"/>
  <c r="J26"/>
  <c r="G26"/>
  <c r="D26"/>
  <c r="S25"/>
  <c r="P25"/>
  <c r="M25"/>
  <c r="J25"/>
  <c r="G25"/>
  <c r="D25"/>
  <c r="S24"/>
  <c r="P24"/>
  <c r="M24"/>
  <c r="J24"/>
  <c r="G24"/>
  <c r="D24"/>
  <c r="S23"/>
  <c r="P23"/>
  <c r="M23"/>
  <c r="J23"/>
  <c r="G23"/>
  <c r="D23"/>
  <c r="S22"/>
  <c r="P22"/>
  <c r="M22"/>
  <c r="J22"/>
  <c r="G22"/>
  <c r="D22"/>
  <c r="S21"/>
  <c r="P21"/>
  <c r="M21"/>
  <c r="J21"/>
  <c r="G21"/>
  <c r="D21"/>
  <c r="S20"/>
  <c r="P20"/>
  <c r="M20"/>
  <c r="J20"/>
  <c r="G20"/>
  <c r="D20"/>
  <c r="S19"/>
  <c r="P19"/>
  <c r="M19"/>
  <c r="J19"/>
  <c r="G19"/>
  <c r="D19"/>
  <c r="S18"/>
  <c r="P18"/>
  <c r="M18"/>
  <c r="J18"/>
  <c r="G18"/>
  <c r="D18"/>
  <c r="S17"/>
  <c r="P17"/>
  <c r="M17"/>
  <c r="J17"/>
  <c r="G17"/>
  <c r="D17"/>
  <c r="S16"/>
  <c r="P16"/>
  <c r="M16"/>
  <c r="J16"/>
  <c r="G16"/>
  <c r="D16"/>
  <c r="S15"/>
  <c r="P15"/>
  <c r="M15"/>
  <c r="J15"/>
  <c r="G15"/>
  <c r="D15"/>
  <c r="S14"/>
  <c r="P14"/>
  <c r="M14"/>
  <c r="J14"/>
  <c r="G14"/>
  <c r="D14"/>
  <c r="S13"/>
  <c r="P13"/>
  <c r="M13"/>
  <c r="J13"/>
  <c r="G13"/>
  <c r="D13"/>
  <c r="S12"/>
  <c r="P12"/>
  <c r="M12"/>
  <c r="J12"/>
  <c r="G12"/>
  <c r="D12"/>
  <c r="S11"/>
  <c r="P11"/>
  <c r="M11"/>
  <c r="J11"/>
  <c r="G11"/>
  <c r="D11"/>
  <c r="S10"/>
  <c r="P10"/>
  <c r="M10"/>
  <c r="J10"/>
  <c r="G10"/>
  <c r="D10"/>
  <c r="S9"/>
  <c r="P9"/>
  <c r="M9"/>
  <c r="J9"/>
  <c r="G9"/>
  <c r="D9"/>
  <c r="S8"/>
  <c r="P8"/>
  <c r="M8"/>
  <c r="J8"/>
  <c r="G8"/>
  <c r="D8"/>
  <c r="S7"/>
  <c r="P7"/>
  <c r="M7"/>
  <c r="J7"/>
  <c r="G7"/>
  <c r="D7"/>
  <c r="S6"/>
  <c r="P6"/>
  <c r="M6"/>
  <c r="J6"/>
  <c r="G6"/>
  <c r="D6"/>
  <c r="S5"/>
  <c r="P5"/>
  <c r="M5"/>
  <c r="J5"/>
  <c r="G5"/>
  <c r="D5"/>
  <c r="S4"/>
  <c r="S55" s="1"/>
  <c r="P4"/>
  <c r="P55" s="1"/>
  <c r="M4"/>
  <c r="M55" s="1"/>
  <c r="J4"/>
  <c r="J55" s="1"/>
  <c r="G4"/>
  <c r="G55" s="1"/>
  <c r="D4"/>
  <c r="D55" s="1"/>
  <c r="H54" i="1"/>
  <c r="P53"/>
  <c r="H53"/>
  <c r="P52"/>
  <c r="H52"/>
  <c r="P51"/>
  <c r="H51"/>
  <c r="P50"/>
  <c r="H50"/>
  <c r="P49"/>
  <c r="H49"/>
  <c r="P48"/>
  <c r="H48"/>
  <c r="P47"/>
  <c r="H47"/>
  <c r="P46"/>
  <c r="H46"/>
  <c r="P45"/>
  <c r="H45"/>
  <c r="P44"/>
  <c r="H44"/>
  <c r="P43"/>
  <c r="H43"/>
  <c r="P42"/>
  <c r="H42"/>
  <c r="P41"/>
  <c r="H41"/>
  <c r="P40"/>
  <c r="H40"/>
  <c r="P39"/>
  <c r="H39"/>
  <c r="P38"/>
  <c r="H38"/>
  <c r="P37"/>
  <c r="H37"/>
  <c r="P36"/>
  <c r="H36"/>
  <c r="P35"/>
  <c r="H35"/>
  <c r="P34"/>
  <c r="H34"/>
  <c r="P33"/>
  <c r="H33"/>
  <c r="P32"/>
  <c r="H32"/>
  <c r="P31"/>
  <c r="H31"/>
  <c r="P30"/>
  <c r="H30"/>
  <c r="P29"/>
  <c r="H29"/>
  <c r="P28"/>
  <c r="H28"/>
  <c r="P27"/>
  <c r="H27"/>
  <c r="P26"/>
  <c r="H26"/>
  <c r="P25"/>
  <c r="H25"/>
  <c r="P24"/>
  <c r="H24"/>
  <c r="P23"/>
  <c r="H23"/>
  <c r="P22"/>
  <c r="H22"/>
  <c r="P21"/>
  <c r="H21"/>
  <c r="P20"/>
  <c r="H20"/>
  <c r="P19"/>
  <c r="H19"/>
  <c r="P18"/>
  <c r="H18"/>
  <c r="P17"/>
  <c r="H17"/>
  <c r="P16"/>
  <c r="H16"/>
  <c r="P15"/>
  <c r="H15"/>
  <c r="P14"/>
  <c r="H14"/>
  <c r="P13"/>
  <c r="H13"/>
  <c r="P12"/>
  <c r="H12"/>
  <c r="P11"/>
  <c r="H11"/>
  <c r="P10"/>
  <c r="H10"/>
  <c r="P9"/>
  <c r="H9"/>
  <c r="P8"/>
  <c r="H8"/>
  <c r="P7"/>
  <c r="H7"/>
  <c r="P6"/>
  <c r="H6"/>
  <c r="P5"/>
  <c r="H5"/>
  <c r="P4"/>
  <c r="H4"/>
  <c r="P3"/>
  <c r="P54" s="1"/>
  <c r="H3"/>
</calcChain>
</file>

<file path=xl/sharedStrings.xml><?xml version="1.0" encoding="utf-8"?>
<sst xmlns="http://schemas.openxmlformats.org/spreadsheetml/2006/main" count="1315" uniqueCount="237">
  <si>
    <t>2010 Rescissions from Transportation Enhancements and CMAQ</t>
  </si>
  <si>
    <t>State</t>
  </si>
  <si>
    <t>FHWA Apportionment</t>
  </si>
  <si>
    <t>TE Apportionment</t>
  </si>
  <si>
    <t>TE as percent of Total apportionment (proporational amount)</t>
  </si>
  <si>
    <t>Rescission from FHWA</t>
  </si>
  <si>
    <t>Rescission from TE</t>
  </si>
  <si>
    <t>TE as percent of total rescission</t>
  </si>
  <si>
    <t>Difference between proportational amount and actual percentage</t>
  </si>
  <si>
    <t>2010 FHWA apportionments</t>
  </si>
  <si>
    <t>CMAQ apportionment</t>
  </si>
  <si>
    <t>CMAQ as percent of total apportionment (Proportional amount)</t>
  </si>
  <si>
    <t>FHWA rescission</t>
  </si>
  <si>
    <t>CMAQ as % of total rescission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</si>
  <si>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</si>
  <si>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</si>
  <si>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</si>
  <si>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</si>
  <si>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</si>
  <si>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</si>
  <si>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</si>
  <si>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</si>
  <si>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DC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</si>
  <si>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</si>
  <si>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</si>
  <si>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</si>
  <si>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</si>
  <si>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</si>
  <si>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</si>
  <si>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</si>
  <si>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</si>
  <si>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</si>
  <si>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</si>
  <si>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</si>
  <si>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</si>
  <si>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</si>
  <si>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</si>
  <si>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</si>
  <si>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</si>
  <si>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</si>
  <si>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</si>
  <si>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</si>
  <si>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</si>
  <si>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NH</t>
  </si>
  <si>
    <t>NJ</t>
  </si>
  <si>
    <t>NM</t>
  </si>
  <si>
    <t>NY</t>
  </si>
  <si>
    <t>NC</t>
  </si>
  <si>
    <t>ND</t>
  </si>
  <si>
    <t>Ohio</t>
  </si>
  <si>
    <t>Oklahoma</t>
  </si>
  <si>
    <t>Oregon</t>
  </si>
  <si>
    <t>Pennsylvania</t>
  </si>
  <si>
    <t>RI</t>
  </si>
  <si>
    <t>SC</t>
  </si>
  <si>
    <t>SD</t>
  </si>
  <si>
    <t>Tennessee</t>
  </si>
  <si>
    <t>Texas</t>
  </si>
  <si>
    <t>Utah</t>
  </si>
  <si>
    <t>Vermont</t>
  </si>
  <si>
    <t>Virginia</t>
  </si>
  <si>
    <t>Washington</t>
  </si>
  <si>
    <t>WV</t>
  </si>
  <si>
    <t>Wisconsin</t>
  </si>
  <si>
    <t>Wyoming</t>
  </si>
  <si>
    <t>Total</t>
  </si>
  <si>
    <t>OBLIGATIONS ON BICYCLE AND PEDESTRIAN PROJECTS</t>
  </si>
  <si>
    <t>Source: FMIS FHWA</t>
  </si>
  <si>
    <t>Surface Transportation Program (STP)</t>
  </si>
  <si>
    <t>Transportation Enhancements (TE)</t>
  </si>
  <si>
    <t>CMAQ</t>
    <phoneticPr fontId="0" type="noConversion"/>
  </si>
  <si>
    <t>SRTS</t>
    <phoneticPr fontId="0" type="noConversion"/>
  </si>
  <si>
    <t>Rec Trails</t>
    <phoneticPr fontId="0" type="noConversion"/>
  </si>
  <si>
    <t>HSIP</t>
    <phoneticPr fontId="0" type="noConversion"/>
  </si>
  <si>
    <t>Other</t>
    <phoneticPr fontId="0" type="noConversion"/>
  </si>
  <si>
    <t>HPPs</t>
    <phoneticPr fontId="0" type="noConversion"/>
  </si>
  <si>
    <t>ARRA</t>
    <phoneticPr fontId="0" type="noConversion"/>
  </si>
  <si>
    <t>State</t>
    <phoneticPr fontId="0" type="noConversion"/>
  </si>
  <si>
    <t xml:space="preserve">Apportioned (total) </t>
  </si>
  <si>
    <t>Percent obligated to B/P (Non-TE)</t>
  </si>
  <si>
    <t>Apportioned</t>
  </si>
  <si>
    <t>Obligated to B/P</t>
  </si>
  <si>
    <t>Percent obligated</t>
  </si>
  <si>
    <t>Percent Obligated</t>
  </si>
  <si>
    <t>Percent obligaded</t>
  </si>
  <si>
    <t>Apportionment</t>
  </si>
  <si>
    <t>TE obligated to b/P</t>
  </si>
  <si>
    <t>Non-TE STP obligated to B/P</t>
  </si>
  <si>
    <t>Obligated to Bike/Ped</t>
  </si>
  <si>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</si>
  <si>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</si>
  <si>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</si>
  <si>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</si>
  <si>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</si>
  <si>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</si>
  <si>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</si>
  <si>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</si>
  <si>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</si>
  <si>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</si>
  <si>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</si>
  <si>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</si>
  <si>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</si>
  <si>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</si>
  <si>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</si>
  <si>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</si>
  <si>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</si>
  <si>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</si>
  <si>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</si>
  <si>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</si>
  <si>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</si>
  <si>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</si>
  <si>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</si>
  <si>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</si>
  <si>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</si>
  <si>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</si>
  <si>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</si>
  <si>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</si>
  <si>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OH</t>
  </si>
  <si>
    <t>OK</t>
  </si>
  <si>
    <t>OR</t>
  </si>
  <si>
    <t>PA</t>
  </si>
  <si>
    <t>TN</t>
  </si>
  <si>
    <t>TX</t>
  </si>
  <si>
    <t>UT</t>
  </si>
  <si>
    <t>VT</t>
  </si>
  <si>
    <t>VA</t>
  </si>
  <si>
    <t>WA</t>
  </si>
  <si>
    <t>WI</t>
  </si>
  <si>
    <t>WY</t>
  </si>
  <si>
    <t>Total</t>
    <phoneticPr fontId="0" type="noConversion"/>
  </si>
  <si>
    <t>Average %</t>
  </si>
  <si>
    <t>eleven twenty-five  </t>
  </si>
  <si>
    <t>five to ten</t>
  </si>
  <si>
    <t>zero  </t>
  </si>
  <si>
    <t>Percentage of overall rescission that came from TE</t>
  </si>
  <si>
    <t>Percentage of overall rescission that came from CMAQ</t>
  </si>
  <si>
    <t>Total rescission from CMAQ</t>
  </si>
  <si>
    <t>more than  twenty-five percent  </t>
  </si>
  <si>
    <t>less than five percent  </t>
  </si>
  <si>
    <t>more than  twenty-five percent  twenty-five percent  </t>
  </si>
  <si>
    <t>Source: FHWA</t>
  </si>
  <si>
    <t>Obligated to B/P           (Non-TE)</t>
  </si>
  <si>
    <t>2011 RANK</t>
  </si>
  <si>
    <t>Cumulative</t>
  </si>
  <si>
    <t>Legislation</t>
  </si>
  <si>
    <t>Policies&amp; Programs</t>
  </si>
  <si>
    <t>Infrastructure</t>
  </si>
  <si>
    <t>Education &amp; Encouragement</t>
  </si>
  <si>
    <t>Evaluation &amp; Planning</t>
  </si>
  <si>
    <t>Enforcement</t>
  </si>
  <si>
    <t>B</t>
  </si>
  <si>
    <t>A</t>
  </si>
  <si>
    <t>D</t>
  </si>
  <si>
    <t>C</t>
  </si>
  <si>
    <t>F</t>
  </si>
  <si>
    <t>New Jersey</t>
  </si>
  <si>
    <t>New Hampshire</t>
  </si>
  <si>
    <t>Rhode Island</t>
  </si>
  <si>
    <t>New York</t>
  </si>
  <si>
    <t>North Carolina</t>
  </si>
  <si>
    <t>South Carolina</t>
  </si>
  <si>
    <t>South Dakota</t>
  </si>
  <si>
    <t>New Mexico</t>
  </si>
  <si>
    <t>North Dakota</t>
  </si>
  <si>
    <t>West Virginia</t>
  </si>
  <si>
    <t>2011 ranking</t>
  </si>
  <si>
    <t>2010 ranking</t>
  </si>
  <si>
    <t>2009 ranking</t>
  </si>
  <si>
    <t>2008 ranking</t>
  </si>
  <si>
    <t>Bicycle Friendly State Awards</t>
  </si>
  <si>
    <t>Washington  </t>
  </si>
  <si>
    <t>Wisconsin  </t>
  </si>
  <si>
    <t>Silver</t>
  </si>
  <si>
    <t>Maine  </t>
  </si>
  <si>
    <t>Minnesota  </t>
  </si>
  <si>
    <t>Oregon  </t>
  </si>
  <si>
    <t>New Hampshire  </t>
  </si>
  <si>
    <t>Iowa  </t>
  </si>
  <si>
    <t>Wisconsins</t>
  </si>
  <si>
    <t>Arizona  </t>
  </si>
  <si>
    <t>New Jersey  </t>
  </si>
  <si>
    <t>Delaware  </t>
  </si>
  <si>
    <t>Bronze</t>
  </si>
  <si>
    <t>Maryland  </t>
  </si>
  <si>
    <t>Wyoming  </t>
  </si>
  <si>
    <t>Florida  </t>
  </si>
  <si>
    <t>Illinois  </t>
  </si>
  <si>
    <t>Kansas  </t>
  </si>
  <si>
    <t>Colorado  </t>
  </si>
  <si>
    <t>California  </t>
  </si>
  <si>
    <t>Michigan  </t>
  </si>
  <si>
    <t>Massachusetts  </t>
  </si>
  <si>
    <t>Missouri  </t>
  </si>
  <si>
    <t>Virginia  </t>
  </si>
  <si>
    <t>Utah  </t>
  </si>
  <si>
    <t>2011 Honorable Mentions</t>
  </si>
  <si>
    <t>Nevada  </t>
  </si>
  <si>
    <t>Vermont  </t>
  </si>
  <si>
    <t>Hawaii  </t>
  </si>
  <si>
    <t>Kentucky  </t>
  </si>
  <si>
    <t>Tennessee  </t>
  </si>
  <si>
    <t>Mississippi  </t>
  </si>
  <si>
    <t>North Carolina  </t>
  </si>
  <si>
    <t>Idaho  </t>
  </si>
  <si>
    <t>Indiana  </t>
  </si>
  <si>
    <t>South Dakota  </t>
  </si>
  <si>
    <t>Rhode Island  </t>
  </si>
  <si>
    <t>Louisiana  </t>
  </si>
  <si>
    <t>Ohio  </t>
  </si>
  <si>
    <t>Georgia  </t>
  </si>
  <si>
    <t>New York  </t>
  </si>
  <si>
    <t>Texas  </t>
  </si>
  <si>
    <t>Nebraska  </t>
  </si>
  <si>
    <t>Arkansas  </t>
  </si>
  <si>
    <t>Alaska  </t>
  </si>
  <si>
    <t>Connecticut  </t>
  </si>
  <si>
    <t>Pennsylvania  </t>
  </si>
  <si>
    <t>West Virginia  </t>
  </si>
  <si>
    <t>Oklahoma  </t>
  </si>
  <si>
    <t>North Dakota  </t>
  </si>
  <si>
    <t>New Mexico  </t>
  </si>
  <si>
    <t>Montana  </t>
  </si>
  <si>
    <t>Alabama  </t>
  </si>
  <si>
    <t>South Carolina  </t>
  </si>
  <si>
    <t xml:space="preserve">grade </t>
  </si>
  <si>
    <t>Policies and Programs</t>
  </si>
  <si>
    <t>grade</t>
  </si>
  <si>
    <t>Education and Encouragement</t>
  </si>
  <si>
    <t>OVERALL</t>
  </si>
  <si>
    <t>17 Total Possible Points</t>
  </si>
  <si>
    <t>12 Total Possible Points</t>
  </si>
  <si>
    <t>34 Total Possible Points</t>
  </si>
  <si>
    <t>22 Total Possible Points</t>
  </si>
  <si>
    <t>9 Total Possible Points</t>
  </si>
  <si>
    <t>108 Total Possible Points</t>
  </si>
  <si>
    <t>Evaluation and Planning</t>
  </si>
  <si>
    <t>14 Possible Points</t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</si>
</sst>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Verdana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Verdana"/>
      <family val="2"/>
    </font>
    <font>
      <b/>
      <sz val="11"/>
      <name val="Verdana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/>
    </xf>
    <xf numFmtId="6" fontId="0" fillId="0" borderId="2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5" fontId="0" fillId="0" borderId="2" xfId="0" applyNumberFormat="1" applyBorder="1" applyAlignment="1">
      <alignment horizontal="center"/>
    </xf>
    <xf numFmtId="9" fontId="4" fillId="0" borderId="2" xfId="0" applyNumberFormat="1" applyFont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6" fontId="0" fillId="5" borderId="5" xfId="0" applyNumberFormat="1" applyFill="1" applyBorder="1" applyAlignment="1">
      <alignment horizontal="center"/>
    </xf>
    <xf numFmtId="10" fontId="0" fillId="5" borderId="5" xfId="0" applyNumberFormat="1" applyFill="1" applyBorder="1" applyAlignment="1">
      <alignment horizontal="center"/>
    </xf>
    <xf numFmtId="5" fontId="3" fillId="5" borderId="5" xfId="0" applyNumberFormat="1" applyFont="1" applyFill="1" applyBorder="1" applyAlignment="1">
      <alignment horizontal="center"/>
    </xf>
    <xf numFmtId="9" fontId="0" fillId="5" borderId="5" xfId="0" applyNumberFormat="1" applyFill="1" applyBorder="1" applyAlignment="1">
      <alignment horizontal="center"/>
    </xf>
    <xf numFmtId="5" fontId="0" fillId="5" borderId="5" xfId="0" applyNumberForma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6" fontId="0" fillId="0" borderId="5" xfId="0" applyNumberForma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5" fontId="3" fillId="0" borderId="5" xfId="0" applyNumberFormat="1" applyFon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5" fontId="0" fillId="0" borderId="5" xfId="0" applyNumberFormat="1" applyBorder="1" applyAlignment="1">
      <alignment horizontal="center"/>
    </xf>
    <xf numFmtId="9" fontId="4" fillId="5" borderId="5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/>
    </xf>
    <xf numFmtId="6" fontId="2" fillId="3" borderId="10" xfId="0" applyNumberFormat="1" applyFont="1" applyFill="1" applyBorder="1" applyAlignment="1">
      <alignment horizontal="center"/>
    </xf>
    <xf numFmtId="10" fontId="2" fillId="3" borderId="10" xfId="0" applyNumberFormat="1" applyFont="1" applyFill="1" applyBorder="1" applyAlignment="1">
      <alignment horizontal="center"/>
    </xf>
    <xf numFmtId="5" fontId="6" fillId="3" borderId="1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0" fillId="4" borderId="5" xfId="1" applyNumberFormat="1" applyFont="1" applyFill="1" applyBorder="1" applyAlignment="1">
      <alignment horizontal="center"/>
    </xf>
    <xf numFmtId="164" fontId="0" fillId="4" borderId="7" xfId="1" applyNumberFormat="1" applyFont="1" applyFill="1" applyBorder="1" applyAlignment="1">
      <alignment horizontal="center"/>
    </xf>
    <xf numFmtId="164" fontId="5" fillId="6" borderId="5" xfId="1" applyNumberFormat="1" applyFont="1" applyFill="1" applyBorder="1" applyAlignment="1">
      <alignment horizontal="center"/>
    </xf>
    <xf numFmtId="164" fontId="5" fillId="6" borderId="7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10" fontId="4" fillId="0" borderId="5" xfId="0" applyNumberFormat="1" applyFont="1" applyBorder="1" applyAlignment="1">
      <alignment horizontal="center"/>
    </xf>
    <xf numFmtId="10" fontId="4" fillId="5" borderId="5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left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0" fillId="5" borderId="7" xfId="0" applyFont="1" applyFill="1" applyBorder="1" applyAlignment="1">
      <alignment wrapText="1"/>
    </xf>
    <xf numFmtId="0" fontId="4" fillId="5" borderId="7" xfId="0" applyFont="1" applyFill="1" applyBorder="1" applyAlignment="1">
      <alignment wrapText="1"/>
    </xf>
    <xf numFmtId="0" fontId="0" fillId="0" borderId="7" xfId="0" applyFont="1" applyBorder="1" applyAlignment="1">
      <alignment wrapText="1"/>
    </xf>
    <xf numFmtId="0" fontId="6" fillId="5" borderId="7" xfId="0" applyFont="1" applyFill="1" applyBorder="1" applyAlignment="1">
      <alignment wrapText="1"/>
    </xf>
    <xf numFmtId="10" fontId="4" fillId="3" borderId="10" xfId="0" applyNumberFormat="1" applyFont="1" applyFill="1" applyBorder="1" applyAlignment="1">
      <alignment horizontal="center"/>
    </xf>
    <xf numFmtId="0" fontId="0" fillId="5" borderId="11" xfId="0" applyFont="1" applyFill="1" applyBorder="1" applyAlignment="1">
      <alignment wrapText="1"/>
    </xf>
    <xf numFmtId="0" fontId="0" fillId="2" borderId="12" xfId="0" applyFont="1" applyFill="1" applyBorder="1"/>
    <xf numFmtId="0" fontId="0" fillId="2" borderId="17" xfId="0" applyFont="1" applyFill="1" applyBorder="1"/>
    <xf numFmtId="0" fontId="2" fillId="3" borderId="14" xfId="0" applyFont="1" applyFill="1" applyBorder="1" applyAlignment="1">
      <alignment horizontal="center" wrapText="1"/>
    </xf>
    <xf numFmtId="6" fontId="0" fillId="0" borderId="1" xfId="0" applyNumberFormat="1" applyBorder="1" applyAlignment="1">
      <alignment horizontal="center"/>
    </xf>
    <xf numFmtId="0" fontId="4" fillId="0" borderId="18" xfId="0" applyFont="1" applyBorder="1" applyAlignment="1">
      <alignment wrapText="1"/>
    </xf>
    <xf numFmtId="6" fontId="0" fillId="5" borderId="6" xfId="0" applyNumberFormat="1" applyFill="1" applyBorder="1" applyAlignment="1">
      <alignment horizontal="center"/>
    </xf>
    <xf numFmtId="0" fontId="0" fillId="5" borderId="18" xfId="0" applyFont="1" applyFill="1" applyBorder="1" applyAlignment="1">
      <alignment wrapText="1"/>
    </xf>
    <xf numFmtId="6" fontId="0" fillId="0" borderId="6" xfId="0" applyNumberFormat="1" applyBorder="1" applyAlignment="1">
      <alignment horizontal="center"/>
    </xf>
    <xf numFmtId="0" fontId="0" fillId="0" borderId="18" xfId="0" applyFont="1" applyBorder="1" applyAlignment="1">
      <alignment wrapText="1"/>
    </xf>
    <xf numFmtId="0" fontId="4" fillId="5" borderId="18" xfId="0" applyFont="1" applyFill="1" applyBorder="1" applyAlignment="1">
      <alignment wrapText="1"/>
    </xf>
    <xf numFmtId="6" fontId="2" fillId="3" borderId="9" xfId="0" applyNumberFormat="1" applyFont="1" applyFill="1" applyBorder="1" applyAlignment="1">
      <alignment horizontal="center"/>
    </xf>
    <xf numFmtId="9" fontId="2" fillId="3" borderId="10" xfId="0" applyNumberFormat="1" applyFont="1" applyFill="1" applyBorder="1" applyAlignment="1">
      <alignment horizontal="center"/>
    </xf>
    <xf numFmtId="5" fontId="2" fillId="3" borderId="10" xfId="0" applyNumberFormat="1" applyFont="1" applyFill="1" applyBorder="1" applyAlignment="1">
      <alignment horizontal="center"/>
    </xf>
    <xf numFmtId="9" fontId="4" fillId="3" borderId="10" xfId="0" applyNumberFormat="1" applyFont="1" applyFill="1" applyBorder="1" applyAlignment="1">
      <alignment horizontal="center"/>
    </xf>
    <xf numFmtId="0" fontId="0" fillId="5" borderId="19" xfId="0" applyFont="1" applyFill="1" applyBorder="1" applyAlignment="1">
      <alignment wrapText="1"/>
    </xf>
    <xf numFmtId="0" fontId="2" fillId="0" borderId="20" xfId="0" applyFont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5" fillId="6" borderId="20" xfId="0" applyFont="1" applyFill="1" applyBorder="1" applyAlignment="1">
      <alignment horizontal="center"/>
    </xf>
    <xf numFmtId="0" fontId="2" fillId="3" borderId="21" xfId="0" applyFont="1" applyFill="1" applyBorder="1"/>
    <xf numFmtId="0" fontId="2" fillId="3" borderId="22" xfId="0" applyFont="1" applyFill="1" applyBorder="1"/>
    <xf numFmtId="164" fontId="0" fillId="0" borderId="6" xfId="1" applyNumberFormat="1" applyFont="1" applyBorder="1" applyAlignment="1">
      <alignment horizontal="center"/>
    </xf>
    <xf numFmtId="165" fontId="10" fillId="0" borderId="7" xfId="2" applyNumberFormat="1" applyFont="1" applyFill="1" applyBorder="1" applyAlignment="1">
      <alignment horizontal="center" vertical="center"/>
    </xf>
    <xf numFmtId="164" fontId="0" fillId="4" borderId="6" xfId="1" applyNumberFormat="1" applyFont="1" applyFill="1" applyBorder="1" applyAlignment="1">
      <alignment horizontal="center"/>
    </xf>
    <xf numFmtId="165" fontId="10" fillId="5" borderId="7" xfId="2" applyNumberFormat="1" applyFont="1" applyFill="1" applyBorder="1" applyAlignment="1">
      <alignment horizontal="center" vertical="center"/>
    </xf>
    <xf numFmtId="164" fontId="5" fillId="6" borderId="6" xfId="1" applyNumberFormat="1" applyFont="1" applyFill="1" applyBorder="1" applyAlignment="1">
      <alignment horizontal="center"/>
    </xf>
    <xf numFmtId="10" fontId="5" fillId="6" borderId="7" xfId="2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/>
    </xf>
    <xf numFmtId="164" fontId="0" fillId="4" borderId="8" xfId="1" applyNumberFormat="1" applyFont="1" applyFill="1" applyBorder="1" applyAlignment="1">
      <alignment horizontal="center"/>
    </xf>
    <xf numFmtId="164" fontId="5" fillId="6" borderId="8" xfId="1" applyNumberFormat="1" applyFont="1" applyFill="1" applyBorder="1" applyAlignment="1">
      <alignment horizontal="center"/>
    </xf>
    <xf numFmtId="164" fontId="0" fillId="0" borderId="6" xfId="1" applyNumberFormat="1" applyFont="1" applyBorder="1" applyAlignment="1">
      <alignment horizontal="center" vertical="center"/>
    </xf>
    <xf numFmtId="9" fontId="10" fillId="0" borderId="7" xfId="2" applyFont="1" applyBorder="1" applyAlignment="1">
      <alignment horizontal="center" vertical="center"/>
    </xf>
    <xf numFmtId="164" fontId="0" fillId="4" borderId="6" xfId="1" applyNumberFormat="1" applyFont="1" applyFill="1" applyBorder="1" applyAlignment="1">
      <alignment horizontal="center" vertical="center"/>
    </xf>
    <xf numFmtId="9" fontId="10" fillId="5" borderId="7" xfId="2" applyFont="1" applyFill="1" applyBorder="1" applyAlignment="1">
      <alignment horizontal="center" vertical="center"/>
    </xf>
    <xf numFmtId="164" fontId="5" fillId="6" borderId="6" xfId="1" applyNumberFormat="1" applyFont="1" applyFill="1" applyBorder="1" applyAlignment="1">
      <alignment horizontal="center" vertical="center"/>
    </xf>
    <xf numFmtId="9" fontId="5" fillId="6" borderId="7" xfId="2" applyFont="1" applyFill="1" applyBorder="1" applyAlignment="1">
      <alignment horizontal="center" vertical="center"/>
    </xf>
    <xf numFmtId="9" fontId="2" fillId="3" borderId="11" xfId="2" applyFont="1" applyFill="1" applyBorder="1" applyAlignment="1">
      <alignment horizontal="center" vertical="center"/>
    </xf>
    <xf numFmtId="10" fontId="5" fillId="6" borderId="7" xfId="2" applyNumberFormat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9" fontId="10" fillId="0" borderId="7" xfId="2" applyFont="1" applyFill="1" applyBorder="1" applyAlignment="1">
      <alignment horizontal="center" vertical="center"/>
    </xf>
    <xf numFmtId="9" fontId="11" fillId="5" borderId="7" xfId="2" applyFont="1" applyFill="1" applyBorder="1" applyAlignment="1">
      <alignment horizontal="center" vertical="center"/>
    </xf>
    <xf numFmtId="9" fontId="11" fillId="0" borderId="7" xfId="2" applyFont="1" applyFill="1" applyBorder="1" applyAlignment="1">
      <alignment horizontal="center" vertical="center"/>
    </xf>
    <xf numFmtId="9" fontId="5" fillId="6" borderId="7" xfId="2" applyFont="1" applyFill="1" applyBorder="1" applyAlignment="1">
      <alignment horizontal="center"/>
    </xf>
    <xf numFmtId="0" fontId="9" fillId="6" borderId="1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0" fillId="2" borderId="32" xfId="0" applyFill="1" applyBorder="1"/>
    <xf numFmtId="0" fontId="0" fillId="2" borderId="35" xfId="0" applyFill="1" applyBorder="1" applyAlignment="1">
      <alignment horizontal="center" vertical="center"/>
    </xf>
    <xf numFmtId="0" fontId="0" fillId="2" borderId="35" xfId="0" applyFill="1" applyBorder="1"/>
    <xf numFmtId="0" fontId="0" fillId="2" borderId="36" xfId="0" applyFill="1" applyBorder="1"/>
    <xf numFmtId="0" fontId="2" fillId="0" borderId="31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5" fontId="10" fillId="0" borderId="3" xfId="2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9" fontId="10" fillId="0" borderId="3" xfId="2" applyFont="1" applyBorder="1" applyAlignment="1">
      <alignment horizontal="center" vertical="center"/>
    </xf>
    <xf numFmtId="9" fontId="10" fillId="0" borderId="3" xfId="2" applyFont="1" applyFill="1" applyBorder="1" applyAlignment="1">
      <alignment horizontal="center" vertical="center"/>
    </xf>
    <xf numFmtId="9" fontId="11" fillId="0" borderId="3" xfId="2" applyFont="1" applyFill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/>
    </xf>
    <xf numFmtId="0" fontId="8" fillId="3" borderId="26" xfId="0" applyFont="1" applyFill="1" applyBorder="1" applyAlignment="1">
      <alignment horizontal="center" wrapText="1"/>
    </xf>
    <xf numFmtId="0" fontId="5" fillId="6" borderId="21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165" fontId="11" fillId="0" borderId="7" xfId="2" applyNumberFormat="1" applyFont="1" applyFill="1" applyBorder="1" applyAlignment="1">
      <alignment horizontal="center" vertical="center"/>
    </xf>
    <xf numFmtId="165" fontId="11" fillId="5" borderId="7" xfId="2" applyNumberFormat="1" applyFont="1" applyFill="1" applyBorder="1" applyAlignment="1">
      <alignment horizontal="center" vertical="center"/>
    </xf>
    <xf numFmtId="165" fontId="11" fillId="0" borderId="3" xfId="2" applyNumberFormat="1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/>
    </xf>
    <xf numFmtId="0" fontId="9" fillId="6" borderId="30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horizontal="center" vertical="center" wrapText="1"/>
    </xf>
    <xf numFmtId="9" fontId="11" fillId="0" borderId="38" xfId="2" applyFont="1" applyFill="1" applyBorder="1" applyAlignment="1">
      <alignment horizontal="center" vertical="center"/>
    </xf>
    <xf numFmtId="9" fontId="11" fillId="5" borderId="39" xfId="2" applyFont="1" applyFill="1" applyBorder="1" applyAlignment="1">
      <alignment horizontal="center" vertical="center"/>
    </xf>
    <xf numFmtId="9" fontId="11" fillId="0" borderId="39" xfId="2" applyFont="1" applyFill="1" applyBorder="1" applyAlignment="1">
      <alignment horizontal="center" vertical="center"/>
    </xf>
    <xf numFmtId="9" fontId="10" fillId="0" borderId="39" xfId="2" applyFont="1" applyFill="1" applyBorder="1" applyAlignment="1">
      <alignment horizontal="center" vertical="center"/>
    </xf>
    <xf numFmtId="9" fontId="10" fillId="5" borderId="39" xfId="2" applyFont="1" applyFill="1" applyBorder="1" applyAlignment="1">
      <alignment horizontal="center" vertical="center"/>
    </xf>
    <xf numFmtId="165" fontId="10" fillId="5" borderId="39" xfId="2" applyNumberFormat="1" applyFont="1" applyFill="1" applyBorder="1" applyAlignment="1">
      <alignment horizontal="center" vertical="center"/>
    </xf>
    <xf numFmtId="165" fontId="5" fillId="6" borderId="39" xfId="2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5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0" borderId="5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 wrapText="1"/>
    </xf>
    <xf numFmtId="0" fontId="0" fillId="8" borderId="5" xfId="0" applyFill="1" applyBorder="1" applyAlignment="1">
      <alignment horizontal="center"/>
    </xf>
    <xf numFmtId="0" fontId="0" fillId="9" borderId="5" xfId="0" applyNumberFormat="1" applyFill="1" applyBorder="1" applyAlignment="1">
      <alignment horizontal="center" wrapText="1"/>
    </xf>
    <xf numFmtId="0" fontId="0" fillId="9" borderId="5" xfId="0" applyFill="1" applyBorder="1" applyAlignment="1">
      <alignment horizontal="center" wrapText="1"/>
    </xf>
    <xf numFmtId="0" fontId="0" fillId="9" borderId="5" xfId="0" applyFill="1" applyBorder="1" applyAlignment="1">
      <alignment horizontal="center"/>
    </xf>
    <xf numFmtId="0" fontId="3" fillId="9" borderId="5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10" borderId="43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center"/>
    </xf>
    <xf numFmtId="0" fontId="0" fillId="9" borderId="44" xfId="0" applyNumberFormat="1" applyFont="1" applyFill="1" applyBorder="1" applyAlignment="1">
      <alignment horizontal="center" wrapText="1"/>
    </xf>
    <xf numFmtId="0" fontId="14" fillId="11" borderId="41" xfId="0" applyNumberFormat="1" applyFont="1" applyFill="1" applyBorder="1" applyAlignment="1">
      <alignment horizontal="center" wrapText="1"/>
    </xf>
    <xf numFmtId="0" fontId="0" fillId="0" borderId="45" xfId="0" applyFont="1" applyBorder="1" applyAlignment="1">
      <alignment horizontal="center" wrapText="1"/>
    </xf>
    <xf numFmtId="0" fontId="0" fillId="11" borderId="41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center" wrapText="1"/>
    </xf>
    <xf numFmtId="0" fontId="3" fillId="9" borderId="8" xfId="0" applyFont="1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" xfId="0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4" fillId="11" borderId="2" xfId="0" applyNumberFormat="1" applyFont="1" applyFill="1" applyBorder="1" applyAlignment="1">
      <alignment horizontal="center" wrapText="1"/>
    </xf>
    <xf numFmtId="0" fontId="0" fillId="11" borderId="2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/>
    </xf>
    <xf numFmtId="0" fontId="0" fillId="9" borderId="5" xfId="0" applyFont="1" applyFill="1" applyBorder="1" applyAlignment="1">
      <alignment wrapText="1"/>
    </xf>
    <xf numFmtId="0" fontId="0" fillId="9" borderId="5" xfId="0" applyFont="1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0" fillId="9" borderId="5" xfId="0" applyFont="1" applyFill="1" applyBorder="1"/>
    <xf numFmtId="0" fontId="0" fillId="9" borderId="5" xfId="0" applyNumberFormat="1" applyFont="1" applyFill="1" applyBorder="1"/>
    <xf numFmtId="0" fontId="0" fillId="9" borderId="5" xfId="0" applyFill="1" applyBorder="1"/>
    <xf numFmtId="0" fontId="12" fillId="10" borderId="4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2" fillId="10" borderId="13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9" borderId="44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9" borderId="44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9" fillId="6" borderId="28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workbookViewId="0">
      <selection activeCell="B2" sqref="B2"/>
    </sheetView>
  </sheetViews>
  <sheetFormatPr defaultRowHeight="15"/>
  <cols>
    <col min="1" max="1" width="0.85546875" style="145" customWidth="1"/>
    <col min="2" max="2" width="15.28515625" style="145" bestFit="1" customWidth="1"/>
    <col min="3" max="3" width="10.42578125" style="146" bestFit="1" customWidth="1"/>
    <col min="4" max="4" width="11.140625" style="145" bestFit="1" customWidth="1"/>
    <col min="5" max="5" width="0.85546875" style="145" customWidth="1"/>
    <col min="6" max="6" width="10.5703125" style="145" bestFit="1" customWidth="1"/>
    <col min="7" max="7" width="11.85546875" style="145" customWidth="1"/>
    <col min="8" max="8" width="13.28515625" style="145" bestFit="1" customWidth="1"/>
    <col min="9" max="9" width="17.42578125" style="145" customWidth="1"/>
    <col min="10" max="10" width="12" style="145" customWidth="1"/>
    <col min="11" max="11" width="12.42578125" style="145" bestFit="1" customWidth="1"/>
    <col min="12" max="12" width="0.85546875" style="145" customWidth="1"/>
  </cols>
  <sheetData>
    <row r="1" spans="1:12" ht="4.5" customHeight="1">
      <c r="A1" s="133"/>
      <c r="B1" s="133"/>
      <c r="C1" s="134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44.25" customHeight="1">
      <c r="A2" s="135"/>
      <c r="B2" s="136" t="s">
        <v>1</v>
      </c>
      <c r="C2" s="137" t="s">
        <v>142</v>
      </c>
      <c r="D2" s="138" t="s">
        <v>143</v>
      </c>
      <c r="E2" s="135"/>
      <c r="F2" s="138" t="s">
        <v>144</v>
      </c>
      <c r="G2" s="139" t="s">
        <v>145</v>
      </c>
      <c r="H2" s="138" t="s">
        <v>146</v>
      </c>
      <c r="I2" s="139" t="s">
        <v>147</v>
      </c>
      <c r="J2" s="139" t="s">
        <v>148</v>
      </c>
      <c r="K2" s="138" t="s">
        <v>149</v>
      </c>
      <c r="L2" s="135"/>
    </row>
    <row r="3" spans="1:12" ht="4.5" customHeight="1">
      <c r="A3" s="133"/>
      <c r="B3" s="133"/>
      <c r="C3" s="134"/>
      <c r="D3" s="133"/>
      <c r="E3" s="133"/>
      <c r="F3" s="133"/>
      <c r="G3" s="133"/>
      <c r="H3" s="133"/>
      <c r="I3" s="133"/>
      <c r="J3" s="133"/>
      <c r="K3" s="133"/>
      <c r="L3" s="133"/>
    </row>
    <row r="4" spans="1:12">
      <c r="A4" s="140"/>
      <c r="B4" s="141" t="s">
        <v>61</v>
      </c>
      <c r="C4" s="137">
        <v>1</v>
      </c>
      <c r="D4" s="138" t="s">
        <v>150</v>
      </c>
      <c r="E4" s="140"/>
      <c r="F4" s="142" t="s">
        <v>151</v>
      </c>
      <c r="G4" s="142" t="s">
        <v>151</v>
      </c>
      <c r="H4" s="143" t="s">
        <v>152</v>
      </c>
      <c r="I4" s="143" t="s">
        <v>151</v>
      </c>
      <c r="J4" s="142" t="s">
        <v>150</v>
      </c>
      <c r="K4" s="143" t="s">
        <v>150</v>
      </c>
      <c r="L4" s="140"/>
    </row>
    <row r="5" spans="1:12">
      <c r="A5" s="140"/>
      <c r="B5" s="141" t="s">
        <v>33</v>
      </c>
      <c r="C5" s="137">
        <v>2</v>
      </c>
      <c r="D5" s="138" t="s">
        <v>150</v>
      </c>
      <c r="E5" s="140"/>
      <c r="F5" s="142" t="s">
        <v>151</v>
      </c>
      <c r="G5" s="142" t="s">
        <v>153</v>
      </c>
      <c r="H5" s="143" t="s">
        <v>150</v>
      </c>
      <c r="I5" s="143" t="s">
        <v>151</v>
      </c>
      <c r="J5" s="142" t="s">
        <v>150</v>
      </c>
      <c r="K5" s="143" t="s">
        <v>154</v>
      </c>
      <c r="L5" s="140"/>
    </row>
    <row r="6" spans="1:12">
      <c r="A6" s="140"/>
      <c r="B6" s="141" t="s">
        <v>63</v>
      </c>
      <c r="C6" s="137">
        <v>3</v>
      </c>
      <c r="D6" s="138" t="s">
        <v>150</v>
      </c>
      <c r="E6" s="140"/>
      <c r="F6" s="142" t="s">
        <v>153</v>
      </c>
      <c r="G6" s="142" t="s">
        <v>151</v>
      </c>
      <c r="H6" s="143" t="s">
        <v>152</v>
      </c>
      <c r="I6" s="143" t="s">
        <v>151</v>
      </c>
      <c r="J6" s="142" t="s">
        <v>151</v>
      </c>
      <c r="K6" s="143" t="s">
        <v>152</v>
      </c>
      <c r="L6" s="140"/>
    </row>
    <row r="7" spans="1:12">
      <c r="A7" s="140"/>
      <c r="B7" s="141" t="s">
        <v>37</v>
      </c>
      <c r="C7" s="137">
        <v>4</v>
      </c>
      <c r="D7" s="138" t="s">
        <v>150</v>
      </c>
      <c r="E7" s="140"/>
      <c r="F7" s="142" t="s">
        <v>150</v>
      </c>
      <c r="G7" s="142" t="s">
        <v>151</v>
      </c>
      <c r="H7" s="143" t="s">
        <v>152</v>
      </c>
      <c r="I7" s="143" t="s">
        <v>150</v>
      </c>
      <c r="J7" s="142" t="s">
        <v>150</v>
      </c>
      <c r="K7" s="143" t="s">
        <v>154</v>
      </c>
      <c r="L7" s="140"/>
    </row>
    <row r="8" spans="1:12">
      <c r="A8" s="140"/>
      <c r="B8" s="141" t="s">
        <v>155</v>
      </c>
      <c r="C8" s="137">
        <v>5</v>
      </c>
      <c r="D8" s="138" t="s">
        <v>150</v>
      </c>
      <c r="E8" s="140"/>
      <c r="F8" s="142" t="s">
        <v>150</v>
      </c>
      <c r="G8" s="142" t="s">
        <v>150</v>
      </c>
      <c r="H8" s="143" t="s">
        <v>152</v>
      </c>
      <c r="I8" s="143" t="s">
        <v>150</v>
      </c>
      <c r="J8" s="142" t="s">
        <v>150</v>
      </c>
      <c r="K8" s="143" t="s">
        <v>153</v>
      </c>
      <c r="L8" s="140"/>
    </row>
    <row r="9" spans="1:12">
      <c r="A9" s="140"/>
      <c r="B9" s="141" t="s">
        <v>29</v>
      </c>
      <c r="C9" s="137">
        <v>6</v>
      </c>
      <c r="D9" s="138" t="s">
        <v>150</v>
      </c>
      <c r="E9" s="140"/>
      <c r="F9" s="142" t="s">
        <v>152</v>
      </c>
      <c r="G9" s="142" t="s">
        <v>153</v>
      </c>
      <c r="H9" s="143" t="s">
        <v>153</v>
      </c>
      <c r="I9" s="143" t="s">
        <v>151</v>
      </c>
      <c r="J9" s="142" t="s">
        <v>154</v>
      </c>
      <c r="K9" s="143" t="s">
        <v>151</v>
      </c>
      <c r="L9" s="140"/>
    </row>
    <row r="10" spans="1:12">
      <c r="A10" s="140"/>
      <c r="B10" s="141" t="s">
        <v>23</v>
      </c>
      <c r="C10" s="137">
        <v>7</v>
      </c>
      <c r="D10" s="138" t="s">
        <v>153</v>
      </c>
      <c r="E10" s="140"/>
      <c r="F10" s="142" t="s">
        <v>150</v>
      </c>
      <c r="G10" s="142" t="s">
        <v>153</v>
      </c>
      <c r="H10" s="143" t="s">
        <v>153</v>
      </c>
      <c r="I10" s="143" t="s">
        <v>150</v>
      </c>
      <c r="J10" s="142" t="s">
        <v>150</v>
      </c>
      <c r="K10" s="143" t="s">
        <v>154</v>
      </c>
      <c r="L10" s="140"/>
    </row>
    <row r="11" spans="1:12">
      <c r="A11" s="140"/>
      <c r="B11" s="141" t="s">
        <v>51</v>
      </c>
      <c r="C11" s="137">
        <v>8</v>
      </c>
      <c r="D11" s="138" t="s">
        <v>153</v>
      </c>
      <c r="E11" s="140"/>
      <c r="F11" s="142" t="s">
        <v>150</v>
      </c>
      <c r="G11" s="142" t="s">
        <v>150</v>
      </c>
      <c r="H11" s="143" t="s">
        <v>154</v>
      </c>
      <c r="I11" s="143" t="s">
        <v>151</v>
      </c>
      <c r="J11" s="142" t="s">
        <v>150</v>
      </c>
      <c r="K11" s="143" t="s">
        <v>151</v>
      </c>
      <c r="L11" s="140"/>
    </row>
    <row r="12" spans="1:12">
      <c r="A12" s="140"/>
      <c r="B12" s="141" t="s">
        <v>35</v>
      </c>
      <c r="C12" s="137">
        <v>9</v>
      </c>
      <c r="D12" s="138" t="s">
        <v>153</v>
      </c>
      <c r="E12" s="140"/>
      <c r="F12" s="142" t="s">
        <v>153</v>
      </c>
      <c r="G12" s="142" t="s">
        <v>150</v>
      </c>
      <c r="H12" s="143" t="s">
        <v>154</v>
      </c>
      <c r="I12" s="143" t="s">
        <v>150</v>
      </c>
      <c r="J12" s="142" t="s">
        <v>151</v>
      </c>
      <c r="K12" s="143" t="s">
        <v>151</v>
      </c>
      <c r="L12" s="140"/>
    </row>
    <row r="13" spans="1:12">
      <c r="A13" s="140"/>
      <c r="B13" s="141" t="s">
        <v>34</v>
      </c>
      <c r="C13" s="137">
        <v>10</v>
      </c>
      <c r="D13" s="138" t="s">
        <v>153</v>
      </c>
      <c r="E13" s="140"/>
      <c r="F13" s="142" t="s">
        <v>150</v>
      </c>
      <c r="G13" s="142" t="s">
        <v>151</v>
      </c>
      <c r="H13" s="143" t="s">
        <v>152</v>
      </c>
      <c r="I13" s="143" t="s">
        <v>151</v>
      </c>
      <c r="J13" s="142" t="s">
        <v>154</v>
      </c>
      <c r="K13" s="143" t="s">
        <v>154</v>
      </c>
      <c r="L13" s="140"/>
    </row>
    <row r="14" spans="1:12">
      <c r="A14" s="140"/>
      <c r="B14" s="141" t="s">
        <v>27</v>
      </c>
      <c r="C14" s="137">
        <v>11</v>
      </c>
      <c r="D14" s="138" t="s">
        <v>153</v>
      </c>
      <c r="E14" s="140"/>
      <c r="F14" s="142" t="s">
        <v>151</v>
      </c>
      <c r="G14" s="142" t="s">
        <v>152</v>
      </c>
      <c r="H14" s="143" t="s">
        <v>153</v>
      </c>
      <c r="I14" s="143" t="s">
        <v>153</v>
      </c>
      <c r="J14" s="142" t="s">
        <v>154</v>
      </c>
      <c r="K14" s="143" t="s">
        <v>150</v>
      </c>
      <c r="L14" s="140"/>
    </row>
    <row r="15" spans="1:12">
      <c r="A15" s="140"/>
      <c r="B15" s="141" t="s">
        <v>19</v>
      </c>
      <c r="C15" s="137">
        <v>12</v>
      </c>
      <c r="D15" s="138" t="s">
        <v>153</v>
      </c>
      <c r="E15" s="140"/>
      <c r="F15" s="142" t="s">
        <v>151</v>
      </c>
      <c r="G15" s="142" t="s">
        <v>151</v>
      </c>
      <c r="H15" s="143" t="s">
        <v>154</v>
      </c>
      <c r="I15" s="143" t="s">
        <v>151</v>
      </c>
      <c r="J15" s="142" t="s">
        <v>152</v>
      </c>
      <c r="K15" s="143" t="s">
        <v>152</v>
      </c>
      <c r="L15" s="140"/>
    </row>
    <row r="16" spans="1:12">
      <c r="A16" s="140"/>
      <c r="B16" s="141" t="s">
        <v>60</v>
      </c>
      <c r="C16" s="137">
        <v>13</v>
      </c>
      <c r="D16" s="138" t="s">
        <v>153</v>
      </c>
      <c r="E16" s="140"/>
      <c r="F16" s="142" t="s">
        <v>150</v>
      </c>
      <c r="G16" s="142" t="s">
        <v>150</v>
      </c>
      <c r="H16" s="143" t="s">
        <v>153</v>
      </c>
      <c r="I16" s="143" t="s">
        <v>150</v>
      </c>
      <c r="J16" s="142" t="s">
        <v>154</v>
      </c>
      <c r="K16" s="143" t="s">
        <v>154</v>
      </c>
      <c r="L16" s="140"/>
    </row>
    <row r="17" spans="1:12">
      <c r="A17" s="140"/>
      <c r="B17" s="141" t="s">
        <v>156</v>
      </c>
      <c r="C17" s="137">
        <v>14</v>
      </c>
      <c r="D17" s="138" t="s">
        <v>153</v>
      </c>
      <c r="E17" s="140"/>
      <c r="F17" s="142" t="s">
        <v>150</v>
      </c>
      <c r="G17" s="142" t="s">
        <v>150</v>
      </c>
      <c r="H17" s="143" t="s">
        <v>154</v>
      </c>
      <c r="I17" s="143" t="s">
        <v>151</v>
      </c>
      <c r="J17" s="142" t="s">
        <v>153</v>
      </c>
      <c r="K17" s="143" t="s">
        <v>151</v>
      </c>
      <c r="L17" s="140"/>
    </row>
    <row r="18" spans="1:12">
      <c r="A18" s="140"/>
      <c r="B18" s="141" t="s">
        <v>59</v>
      </c>
      <c r="C18" s="137">
        <v>15</v>
      </c>
      <c r="D18" s="138" t="s">
        <v>153</v>
      </c>
      <c r="E18" s="140"/>
      <c r="F18" s="142" t="s">
        <v>153</v>
      </c>
      <c r="G18" s="142" t="s">
        <v>150</v>
      </c>
      <c r="H18" s="143" t="s">
        <v>152</v>
      </c>
      <c r="I18" s="143" t="s">
        <v>150</v>
      </c>
      <c r="J18" s="142" t="s">
        <v>152</v>
      </c>
      <c r="K18" s="143" t="s">
        <v>154</v>
      </c>
      <c r="L18" s="140"/>
    </row>
    <row r="19" spans="1:12">
      <c r="A19" s="140"/>
      <c r="B19" s="141" t="s">
        <v>16</v>
      </c>
      <c r="C19" s="137">
        <v>16</v>
      </c>
      <c r="D19" s="138" t="s">
        <v>153</v>
      </c>
      <c r="E19" s="140"/>
      <c r="F19" s="144" t="s">
        <v>150</v>
      </c>
      <c r="G19" s="142" t="s">
        <v>152</v>
      </c>
      <c r="H19" s="143" t="s">
        <v>154</v>
      </c>
      <c r="I19" s="143" t="s">
        <v>150</v>
      </c>
      <c r="J19" s="142" t="s">
        <v>154</v>
      </c>
      <c r="K19" s="143" t="s">
        <v>152</v>
      </c>
      <c r="L19" s="140"/>
    </row>
    <row r="20" spans="1:12">
      <c r="A20" s="140"/>
      <c r="B20" s="141" t="s">
        <v>64</v>
      </c>
      <c r="C20" s="137">
        <v>17</v>
      </c>
      <c r="D20" s="138" t="s">
        <v>153</v>
      </c>
      <c r="E20" s="140"/>
      <c r="F20" s="142" t="s">
        <v>153</v>
      </c>
      <c r="G20" s="142" t="s">
        <v>154</v>
      </c>
      <c r="H20" s="143" t="s">
        <v>152</v>
      </c>
      <c r="I20" s="143" t="s">
        <v>153</v>
      </c>
      <c r="J20" s="142" t="s">
        <v>152</v>
      </c>
      <c r="K20" s="143" t="s">
        <v>153</v>
      </c>
      <c r="L20" s="140"/>
    </row>
    <row r="21" spans="1:12">
      <c r="A21" s="140"/>
      <c r="B21" s="141" t="s">
        <v>21</v>
      </c>
      <c r="C21" s="137">
        <v>18</v>
      </c>
      <c r="D21" s="138" t="s">
        <v>153</v>
      </c>
      <c r="E21" s="140"/>
      <c r="F21" s="142" t="s">
        <v>151</v>
      </c>
      <c r="G21" s="142" t="s">
        <v>150</v>
      </c>
      <c r="H21" s="143" t="s">
        <v>154</v>
      </c>
      <c r="I21" s="143" t="s">
        <v>150</v>
      </c>
      <c r="J21" s="142" t="s">
        <v>152</v>
      </c>
      <c r="K21" s="143" t="s">
        <v>154</v>
      </c>
      <c r="L21" s="140"/>
    </row>
    <row r="22" spans="1:12">
      <c r="A22" s="140"/>
      <c r="B22" s="141" t="s">
        <v>28</v>
      </c>
      <c r="C22" s="137">
        <v>19</v>
      </c>
      <c r="D22" s="138" t="s">
        <v>152</v>
      </c>
      <c r="E22" s="140"/>
      <c r="F22" s="142" t="s">
        <v>153</v>
      </c>
      <c r="G22" s="142" t="s">
        <v>154</v>
      </c>
      <c r="H22" s="143" t="s">
        <v>154</v>
      </c>
      <c r="I22" s="143" t="s">
        <v>153</v>
      </c>
      <c r="J22" s="142" t="s">
        <v>154</v>
      </c>
      <c r="K22" s="143" t="s">
        <v>151</v>
      </c>
      <c r="L22" s="140"/>
    </row>
    <row r="23" spans="1:12">
      <c r="A23" s="140"/>
      <c r="B23" s="141" t="s">
        <v>18</v>
      </c>
      <c r="C23" s="137">
        <v>20</v>
      </c>
      <c r="D23" s="138" t="s">
        <v>152</v>
      </c>
      <c r="E23" s="140"/>
      <c r="F23" s="142" t="s">
        <v>151</v>
      </c>
      <c r="G23" s="142" t="s">
        <v>150</v>
      </c>
      <c r="H23" s="143" t="s">
        <v>154</v>
      </c>
      <c r="I23" s="143" t="s">
        <v>153</v>
      </c>
      <c r="J23" s="142" t="s">
        <v>152</v>
      </c>
      <c r="K23" s="143" t="s">
        <v>152</v>
      </c>
      <c r="L23" s="140"/>
    </row>
    <row r="24" spans="1:12">
      <c r="A24" s="140"/>
      <c r="B24" s="141" t="s">
        <v>20</v>
      </c>
      <c r="C24" s="137">
        <v>21</v>
      </c>
      <c r="D24" s="138" t="s">
        <v>152</v>
      </c>
      <c r="E24" s="140"/>
      <c r="F24" s="142" t="s">
        <v>150</v>
      </c>
      <c r="G24" s="142" t="s">
        <v>153</v>
      </c>
      <c r="H24" s="143" t="s">
        <v>154</v>
      </c>
      <c r="I24" s="143" t="s">
        <v>150</v>
      </c>
      <c r="J24" s="142" t="s">
        <v>152</v>
      </c>
      <c r="K24" s="143" t="s">
        <v>152</v>
      </c>
      <c r="L24" s="140"/>
    </row>
    <row r="25" spans="1:12">
      <c r="A25" s="140"/>
      <c r="B25" s="141" t="s">
        <v>36</v>
      </c>
      <c r="C25" s="137">
        <v>22</v>
      </c>
      <c r="D25" s="138" t="s">
        <v>152</v>
      </c>
      <c r="E25" s="140"/>
      <c r="F25" s="142" t="s">
        <v>153</v>
      </c>
      <c r="G25" s="142" t="s">
        <v>150</v>
      </c>
      <c r="H25" s="143" t="s">
        <v>154</v>
      </c>
      <c r="I25" s="143" t="s">
        <v>150</v>
      </c>
      <c r="J25" s="142" t="s">
        <v>154</v>
      </c>
      <c r="K25" s="143" t="s">
        <v>154</v>
      </c>
      <c r="L25" s="140"/>
    </row>
    <row r="26" spans="1:12">
      <c r="A26" s="140"/>
      <c r="B26" s="141" t="s">
        <v>30</v>
      </c>
      <c r="C26" s="137">
        <v>23</v>
      </c>
      <c r="D26" s="138" t="s">
        <v>152</v>
      </c>
      <c r="E26" s="140"/>
      <c r="F26" s="142" t="s">
        <v>150</v>
      </c>
      <c r="G26" s="142" t="s">
        <v>154</v>
      </c>
      <c r="H26" s="143" t="s">
        <v>154</v>
      </c>
      <c r="I26" s="143" t="s">
        <v>153</v>
      </c>
      <c r="J26" s="142" t="s">
        <v>152</v>
      </c>
      <c r="K26" s="143" t="s">
        <v>152</v>
      </c>
      <c r="L26" s="140"/>
    </row>
    <row r="27" spans="1:12">
      <c r="A27" s="140"/>
      <c r="B27" s="141" t="s">
        <v>32</v>
      </c>
      <c r="C27" s="137">
        <v>24</v>
      </c>
      <c r="D27" s="138" t="s">
        <v>152</v>
      </c>
      <c r="E27" s="140"/>
      <c r="F27" s="142" t="s">
        <v>151</v>
      </c>
      <c r="G27" s="142" t="s">
        <v>154</v>
      </c>
      <c r="H27" s="143" t="s">
        <v>154</v>
      </c>
      <c r="I27" s="143" t="s">
        <v>153</v>
      </c>
      <c r="J27" s="142" t="s">
        <v>154</v>
      </c>
      <c r="K27" s="143" t="s">
        <v>150</v>
      </c>
      <c r="L27" s="140"/>
    </row>
    <row r="28" spans="1:12">
      <c r="A28" s="140"/>
      <c r="B28" s="141" t="s">
        <v>52</v>
      </c>
      <c r="C28" s="137">
        <v>25</v>
      </c>
      <c r="D28" s="138" t="s">
        <v>152</v>
      </c>
      <c r="E28" s="140"/>
      <c r="F28" s="142" t="s">
        <v>153</v>
      </c>
      <c r="G28" s="142" t="s">
        <v>152</v>
      </c>
      <c r="H28" s="143" t="s">
        <v>154</v>
      </c>
      <c r="I28" s="143" t="s">
        <v>153</v>
      </c>
      <c r="J28" s="142" t="s">
        <v>154</v>
      </c>
      <c r="K28" s="143" t="s">
        <v>154</v>
      </c>
      <c r="L28" s="140"/>
    </row>
    <row r="29" spans="1:12">
      <c r="A29" s="140"/>
      <c r="B29" s="141" t="s">
        <v>39</v>
      </c>
      <c r="C29" s="137">
        <v>26</v>
      </c>
      <c r="D29" s="138" t="s">
        <v>152</v>
      </c>
      <c r="E29" s="140"/>
      <c r="F29" s="142" t="s">
        <v>150</v>
      </c>
      <c r="G29" s="142" t="s">
        <v>154</v>
      </c>
      <c r="H29" s="143" t="s">
        <v>154</v>
      </c>
      <c r="I29" s="143" t="s">
        <v>150</v>
      </c>
      <c r="J29" s="142" t="s">
        <v>154</v>
      </c>
      <c r="K29" s="143" t="s">
        <v>151</v>
      </c>
      <c r="L29" s="140"/>
    </row>
    <row r="30" spans="1:12">
      <c r="A30" s="140"/>
      <c r="B30" s="141" t="s">
        <v>56</v>
      </c>
      <c r="C30" s="137">
        <v>27</v>
      </c>
      <c r="D30" s="138" t="s">
        <v>152</v>
      </c>
      <c r="E30" s="140"/>
      <c r="F30" s="142" t="s">
        <v>150</v>
      </c>
      <c r="G30" s="142" t="s">
        <v>153</v>
      </c>
      <c r="H30" s="143" t="s">
        <v>154</v>
      </c>
      <c r="I30" s="143" t="s">
        <v>150</v>
      </c>
      <c r="J30" s="142" t="s">
        <v>154</v>
      </c>
      <c r="K30" s="143" t="s">
        <v>154</v>
      </c>
      <c r="L30" s="140"/>
    </row>
    <row r="31" spans="1:12">
      <c r="A31" s="140"/>
      <c r="B31" s="141" t="s">
        <v>157</v>
      </c>
      <c r="C31" s="137">
        <v>28</v>
      </c>
      <c r="D31" s="138" t="s">
        <v>152</v>
      </c>
      <c r="E31" s="140"/>
      <c r="F31" s="142" t="s">
        <v>153</v>
      </c>
      <c r="G31" s="142" t="s">
        <v>154</v>
      </c>
      <c r="H31" s="143" t="s">
        <v>154</v>
      </c>
      <c r="I31" s="143" t="s">
        <v>152</v>
      </c>
      <c r="J31" s="142" t="s">
        <v>152</v>
      </c>
      <c r="K31" s="143" t="s">
        <v>150</v>
      </c>
      <c r="L31" s="140"/>
    </row>
    <row r="32" spans="1:12">
      <c r="A32" s="140"/>
      <c r="B32" s="141" t="s">
        <v>15</v>
      </c>
      <c r="C32" s="137">
        <v>29</v>
      </c>
      <c r="D32" s="138" t="s">
        <v>152</v>
      </c>
      <c r="E32" s="140"/>
      <c r="F32" s="142" t="s">
        <v>152</v>
      </c>
      <c r="G32" s="142" t="s">
        <v>154</v>
      </c>
      <c r="H32" s="143" t="s">
        <v>152</v>
      </c>
      <c r="I32" s="143" t="s">
        <v>152</v>
      </c>
      <c r="J32" s="142" t="s">
        <v>152</v>
      </c>
      <c r="K32" s="143" t="s">
        <v>154</v>
      </c>
      <c r="L32" s="140"/>
    </row>
    <row r="33" spans="1:12">
      <c r="A33" s="140"/>
      <c r="B33" s="141" t="s">
        <v>26</v>
      </c>
      <c r="C33" s="137">
        <v>30</v>
      </c>
      <c r="D33" s="138" t="s">
        <v>152</v>
      </c>
      <c r="E33" s="140"/>
      <c r="F33" s="142" t="s">
        <v>152</v>
      </c>
      <c r="G33" s="142" t="s">
        <v>154</v>
      </c>
      <c r="H33" s="143" t="s">
        <v>154</v>
      </c>
      <c r="I33" s="143" t="s">
        <v>151</v>
      </c>
      <c r="J33" s="142" t="s">
        <v>153</v>
      </c>
      <c r="K33" s="143" t="s">
        <v>154</v>
      </c>
      <c r="L33" s="140"/>
    </row>
    <row r="34" spans="1:12">
      <c r="A34" s="140"/>
      <c r="B34" s="141" t="s">
        <v>58</v>
      </c>
      <c r="C34" s="137">
        <v>31</v>
      </c>
      <c r="D34" s="138" t="s">
        <v>152</v>
      </c>
      <c r="E34" s="140"/>
      <c r="F34" s="142" t="s">
        <v>150</v>
      </c>
      <c r="G34" s="142" t="s">
        <v>154</v>
      </c>
      <c r="H34" s="143" t="s">
        <v>154</v>
      </c>
      <c r="I34" s="143" t="s">
        <v>150</v>
      </c>
      <c r="J34" s="142" t="s">
        <v>152</v>
      </c>
      <c r="K34" s="143" t="s">
        <v>154</v>
      </c>
      <c r="L34" s="140"/>
    </row>
    <row r="35" spans="1:12">
      <c r="A35" s="140"/>
      <c r="B35" s="141" t="s">
        <v>57</v>
      </c>
      <c r="C35" s="137">
        <v>32</v>
      </c>
      <c r="D35" s="138" t="s">
        <v>152</v>
      </c>
      <c r="E35" s="140"/>
      <c r="F35" s="142" t="s">
        <v>150</v>
      </c>
      <c r="G35" s="142" t="s">
        <v>152</v>
      </c>
      <c r="H35" s="143" t="s">
        <v>154</v>
      </c>
      <c r="I35" s="143" t="s">
        <v>153</v>
      </c>
      <c r="J35" s="142" t="s">
        <v>154</v>
      </c>
      <c r="K35" s="143" t="s">
        <v>150</v>
      </c>
      <c r="L35" s="140"/>
    </row>
    <row r="36" spans="1:12">
      <c r="A36" s="140"/>
      <c r="B36" s="141" t="s">
        <v>31</v>
      </c>
      <c r="C36" s="137">
        <v>33</v>
      </c>
      <c r="D36" s="138" t="s">
        <v>152</v>
      </c>
      <c r="E36" s="140"/>
      <c r="F36" s="142" t="s">
        <v>153</v>
      </c>
      <c r="G36" s="142" t="s">
        <v>150</v>
      </c>
      <c r="H36" s="143" t="s">
        <v>154</v>
      </c>
      <c r="I36" s="143" t="s">
        <v>152</v>
      </c>
      <c r="J36" s="142" t="s">
        <v>154</v>
      </c>
      <c r="K36" s="143" t="s">
        <v>150</v>
      </c>
      <c r="L36" s="140"/>
    </row>
    <row r="37" spans="1:12">
      <c r="A37" s="140"/>
      <c r="B37" s="141" t="s">
        <v>158</v>
      </c>
      <c r="C37" s="137">
        <v>34</v>
      </c>
      <c r="D37" s="138" t="s">
        <v>152</v>
      </c>
      <c r="E37" s="140"/>
      <c r="F37" s="142" t="s">
        <v>151</v>
      </c>
      <c r="G37" s="142" t="s">
        <v>152</v>
      </c>
      <c r="H37" s="143" t="s">
        <v>154</v>
      </c>
      <c r="I37" s="143" t="s">
        <v>153</v>
      </c>
      <c r="J37" s="142" t="s">
        <v>154</v>
      </c>
      <c r="K37" s="143" t="s">
        <v>154</v>
      </c>
      <c r="L37" s="140"/>
    </row>
    <row r="38" spans="1:12">
      <c r="A38" s="140"/>
      <c r="B38" s="141" t="s">
        <v>38</v>
      </c>
      <c r="C38" s="137">
        <v>35</v>
      </c>
      <c r="D38" s="138" t="s">
        <v>152</v>
      </c>
      <c r="E38" s="140"/>
      <c r="F38" s="142" t="s">
        <v>150</v>
      </c>
      <c r="G38" s="142" t="s">
        <v>154</v>
      </c>
      <c r="H38" s="143" t="s">
        <v>154</v>
      </c>
      <c r="I38" s="143" t="s">
        <v>150</v>
      </c>
      <c r="J38" s="142" t="s">
        <v>154</v>
      </c>
      <c r="K38" s="143" t="s">
        <v>153</v>
      </c>
      <c r="L38" s="140"/>
    </row>
    <row r="39" spans="1:12">
      <c r="A39" s="140"/>
      <c r="B39" s="141" t="s">
        <v>25</v>
      </c>
      <c r="C39" s="137">
        <v>36</v>
      </c>
      <c r="D39" s="138" t="s">
        <v>152</v>
      </c>
      <c r="E39" s="140"/>
      <c r="F39" s="142" t="s">
        <v>154</v>
      </c>
      <c r="G39" s="142" t="s">
        <v>152</v>
      </c>
      <c r="H39" s="143" t="s">
        <v>154</v>
      </c>
      <c r="I39" s="143" t="s">
        <v>151</v>
      </c>
      <c r="J39" s="142" t="s">
        <v>152</v>
      </c>
      <c r="K39" s="143" t="s">
        <v>154</v>
      </c>
      <c r="L39" s="140"/>
    </row>
    <row r="40" spans="1:12">
      <c r="A40" s="140"/>
      <c r="B40" s="141" t="s">
        <v>49</v>
      </c>
      <c r="C40" s="137">
        <v>37</v>
      </c>
      <c r="D40" s="138" t="s">
        <v>152</v>
      </c>
      <c r="E40" s="140"/>
      <c r="F40" s="142" t="s">
        <v>150</v>
      </c>
      <c r="G40" s="142" t="s">
        <v>154</v>
      </c>
      <c r="H40" s="143" t="s">
        <v>154</v>
      </c>
      <c r="I40" s="143" t="s">
        <v>152</v>
      </c>
      <c r="J40" s="142" t="s">
        <v>154</v>
      </c>
      <c r="K40" s="143" t="s">
        <v>151</v>
      </c>
      <c r="L40" s="140"/>
    </row>
    <row r="41" spans="1:12">
      <c r="A41" s="140"/>
      <c r="B41" s="141" t="s">
        <v>159</v>
      </c>
      <c r="C41" s="137">
        <v>38</v>
      </c>
      <c r="D41" s="138" t="s">
        <v>152</v>
      </c>
      <c r="E41" s="140"/>
      <c r="F41" s="142" t="s">
        <v>150</v>
      </c>
      <c r="G41" s="142" t="s">
        <v>150</v>
      </c>
      <c r="H41" s="143" t="s">
        <v>154</v>
      </c>
      <c r="I41" s="143" t="s">
        <v>150</v>
      </c>
      <c r="J41" s="142" t="s">
        <v>154</v>
      </c>
      <c r="K41" s="143" t="s">
        <v>154</v>
      </c>
      <c r="L41" s="140"/>
    </row>
    <row r="42" spans="1:12">
      <c r="A42" s="140"/>
      <c r="B42" s="141" t="s">
        <v>160</v>
      </c>
      <c r="C42" s="137">
        <v>39</v>
      </c>
      <c r="D42" s="138" t="s">
        <v>154</v>
      </c>
      <c r="E42" s="140"/>
      <c r="F42" s="142" t="s">
        <v>153</v>
      </c>
      <c r="G42" s="142" t="s">
        <v>154</v>
      </c>
      <c r="H42" s="143" t="s">
        <v>154</v>
      </c>
      <c r="I42" s="143" t="s">
        <v>153</v>
      </c>
      <c r="J42" s="142" t="s">
        <v>154</v>
      </c>
      <c r="K42" s="143" t="s">
        <v>152</v>
      </c>
      <c r="L42" s="140"/>
    </row>
    <row r="43" spans="1:12">
      <c r="A43" s="140"/>
      <c r="B43" s="141" t="s">
        <v>24</v>
      </c>
      <c r="C43" s="137">
        <v>40</v>
      </c>
      <c r="D43" s="138" t="s">
        <v>154</v>
      </c>
      <c r="E43" s="140"/>
      <c r="F43" s="142" t="s">
        <v>151</v>
      </c>
      <c r="G43" s="142" t="s">
        <v>154</v>
      </c>
      <c r="H43" s="143" t="s">
        <v>154</v>
      </c>
      <c r="I43" s="143" t="s">
        <v>153</v>
      </c>
      <c r="J43" s="142" t="s">
        <v>154</v>
      </c>
      <c r="K43" s="143" t="s">
        <v>154</v>
      </c>
      <c r="L43" s="140"/>
    </row>
    <row r="44" spans="1:12">
      <c r="A44" s="140"/>
      <c r="B44" s="141" t="s">
        <v>161</v>
      </c>
      <c r="C44" s="137">
        <v>41</v>
      </c>
      <c r="D44" s="138" t="s">
        <v>154</v>
      </c>
      <c r="E44" s="140"/>
      <c r="F44" s="142" t="s">
        <v>154</v>
      </c>
      <c r="G44" s="142" t="s">
        <v>154</v>
      </c>
      <c r="H44" s="143" t="s">
        <v>154</v>
      </c>
      <c r="I44" s="143" t="s">
        <v>150</v>
      </c>
      <c r="J44" s="142" t="s">
        <v>154</v>
      </c>
      <c r="K44" s="143" t="s">
        <v>154</v>
      </c>
      <c r="L44" s="140"/>
    </row>
    <row r="45" spans="1:12">
      <c r="A45" s="140"/>
      <c r="B45" s="141" t="s">
        <v>42</v>
      </c>
      <c r="C45" s="137">
        <v>42</v>
      </c>
      <c r="D45" s="138" t="s">
        <v>154</v>
      </c>
      <c r="E45" s="140"/>
      <c r="F45" s="142" t="s">
        <v>152</v>
      </c>
      <c r="G45" s="142" t="s">
        <v>154</v>
      </c>
      <c r="H45" s="143" t="s">
        <v>154</v>
      </c>
      <c r="I45" s="143" t="s">
        <v>150</v>
      </c>
      <c r="J45" s="142" t="s">
        <v>154</v>
      </c>
      <c r="K45" s="143" t="s">
        <v>154</v>
      </c>
      <c r="L45" s="140"/>
    </row>
    <row r="46" spans="1:12">
      <c r="A46" s="140"/>
      <c r="B46" s="141" t="s">
        <v>50</v>
      </c>
      <c r="C46" s="137">
        <v>43</v>
      </c>
      <c r="D46" s="138" t="s">
        <v>154</v>
      </c>
      <c r="E46" s="140"/>
      <c r="F46" s="142" t="s">
        <v>154</v>
      </c>
      <c r="G46" s="142" t="s">
        <v>154</v>
      </c>
      <c r="H46" s="143" t="s">
        <v>154</v>
      </c>
      <c r="I46" s="143" t="s">
        <v>153</v>
      </c>
      <c r="J46" s="142" t="s">
        <v>154</v>
      </c>
      <c r="K46" s="143" t="s">
        <v>152</v>
      </c>
      <c r="L46" s="140"/>
    </row>
    <row r="47" spans="1:12">
      <c r="A47" s="140"/>
      <c r="B47" s="141" t="s">
        <v>162</v>
      </c>
      <c r="C47" s="137">
        <v>44</v>
      </c>
      <c r="D47" s="138" t="s">
        <v>154</v>
      </c>
      <c r="E47" s="140"/>
      <c r="F47" s="142" t="s">
        <v>153</v>
      </c>
      <c r="G47" s="142" t="s">
        <v>154</v>
      </c>
      <c r="H47" s="143" t="s">
        <v>154</v>
      </c>
      <c r="I47" s="143" t="s">
        <v>154</v>
      </c>
      <c r="J47" s="142" t="s">
        <v>154</v>
      </c>
      <c r="K47" s="143" t="s">
        <v>154</v>
      </c>
      <c r="L47" s="140"/>
    </row>
    <row r="48" spans="1:12">
      <c r="A48" s="140"/>
      <c r="B48" s="141" t="s">
        <v>41</v>
      </c>
      <c r="C48" s="137">
        <v>45</v>
      </c>
      <c r="D48" s="138" t="s">
        <v>154</v>
      </c>
      <c r="E48" s="140"/>
      <c r="F48" s="142" t="s">
        <v>154</v>
      </c>
      <c r="G48" s="142" t="s">
        <v>154</v>
      </c>
      <c r="H48" s="143" t="s">
        <v>154</v>
      </c>
      <c r="I48" s="143" t="s">
        <v>154</v>
      </c>
      <c r="J48" s="142" t="s">
        <v>154</v>
      </c>
      <c r="K48" s="143" t="s">
        <v>154</v>
      </c>
      <c r="L48" s="140"/>
    </row>
    <row r="49" spans="1:12">
      <c r="A49" s="140"/>
      <c r="B49" s="141" t="s">
        <v>40</v>
      </c>
      <c r="C49" s="137">
        <v>46</v>
      </c>
      <c r="D49" s="138" t="s">
        <v>154</v>
      </c>
      <c r="E49" s="140"/>
      <c r="F49" s="142" t="s">
        <v>154</v>
      </c>
      <c r="G49" s="142" t="s">
        <v>154</v>
      </c>
      <c r="H49" s="143" t="s">
        <v>154</v>
      </c>
      <c r="I49" s="143" t="s">
        <v>154</v>
      </c>
      <c r="J49" s="142" t="s">
        <v>154</v>
      </c>
      <c r="K49" s="143" t="s">
        <v>154</v>
      </c>
      <c r="L49" s="140"/>
    </row>
    <row r="50" spans="1:12">
      <c r="A50" s="140"/>
      <c r="B50" s="141" t="s">
        <v>14</v>
      </c>
      <c r="C50" s="137">
        <v>47</v>
      </c>
      <c r="D50" s="138" t="s">
        <v>154</v>
      </c>
      <c r="E50" s="140"/>
      <c r="F50" s="142" t="s">
        <v>152</v>
      </c>
      <c r="G50" s="142" t="s">
        <v>154</v>
      </c>
      <c r="H50" s="143" t="s">
        <v>154</v>
      </c>
      <c r="I50" s="143" t="s">
        <v>154</v>
      </c>
      <c r="J50" s="142" t="s">
        <v>154</v>
      </c>
      <c r="K50" s="143" t="s">
        <v>154</v>
      </c>
      <c r="L50" s="140"/>
    </row>
    <row r="51" spans="1:12">
      <c r="A51" s="140"/>
      <c r="B51" s="141" t="s">
        <v>17</v>
      </c>
      <c r="C51" s="137">
        <v>48</v>
      </c>
      <c r="D51" s="138" t="s">
        <v>154</v>
      </c>
      <c r="E51" s="140"/>
      <c r="F51" s="142" t="s">
        <v>153</v>
      </c>
      <c r="G51" s="142" t="s">
        <v>154</v>
      </c>
      <c r="H51" s="143" t="s">
        <v>154</v>
      </c>
      <c r="I51" s="143" t="s">
        <v>154</v>
      </c>
      <c r="J51" s="142" t="s">
        <v>154</v>
      </c>
      <c r="K51" s="143" t="s">
        <v>154</v>
      </c>
      <c r="L51" s="140"/>
    </row>
    <row r="52" spans="1:12">
      <c r="A52" s="140"/>
      <c r="B52" s="141" t="s">
        <v>163</v>
      </c>
      <c r="C52" s="137">
        <v>49</v>
      </c>
      <c r="D52" s="138" t="s">
        <v>154</v>
      </c>
      <c r="E52" s="140"/>
      <c r="F52" s="142" t="s">
        <v>153</v>
      </c>
      <c r="G52" s="142" t="s">
        <v>154</v>
      </c>
      <c r="H52" s="143" t="s">
        <v>154</v>
      </c>
      <c r="I52" s="143" t="s">
        <v>154</v>
      </c>
      <c r="J52" s="142" t="s">
        <v>154</v>
      </c>
      <c r="K52" s="143" t="s">
        <v>154</v>
      </c>
      <c r="L52" s="140"/>
    </row>
    <row r="53" spans="1:12">
      <c r="A53" s="140"/>
      <c r="B53" s="141" t="s">
        <v>164</v>
      </c>
      <c r="C53" s="137">
        <v>50</v>
      </c>
      <c r="D53" s="138" t="s">
        <v>154</v>
      </c>
      <c r="E53" s="140"/>
      <c r="F53" s="142" t="s">
        <v>154</v>
      </c>
      <c r="G53" s="142" t="s">
        <v>154</v>
      </c>
      <c r="H53" s="143" t="s">
        <v>154</v>
      </c>
      <c r="I53" s="143" t="s">
        <v>154</v>
      </c>
      <c r="J53" s="142" t="s">
        <v>154</v>
      </c>
      <c r="K53" s="143" t="s">
        <v>154</v>
      </c>
      <c r="L53" s="140"/>
    </row>
    <row r="54" spans="1:12" ht="4.5" customHeight="1">
      <c r="A54" s="133"/>
      <c r="B54" s="133"/>
      <c r="C54" s="134"/>
      <c r="D54" s="133"/>
      <c r="E54" s="133"/>
      <c r="F54" s="133"/>
      <c r="G54" s="133"/>
      <c r="H54" s="133"/>
      <c r="I54" s="133"/>
      <c r="J54" s="133"/>
      <c r="K54" s="133"/>
      <c r="L54" s="1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3"/>
  <sheetViews>
    <sheetView topLeftCell="A39" workbookViewId="0">
      <selection activeCell="I64" sqref="I64"/>
    </sheetView>
  </sheetViews>
  <sheetFormatPr defaultRowHeight="15"/>
  <cols>
    <col min="1" max="1" width="1.42578125" style="149" customWidth="1"/>
    <col min="2" max="2" width="4.7109375" style="149" customWidth="1"/>
    <col min="3" max="3" width="17.7109375" style="149" customWidth="1"/>
    <col min="4" max="4" width="0.7109375" style="161" customWidth="1"/>
    <col min="5" max="5" width="4.7109375" style="149" customWidth="1"/>
    <col min="6" max="6" width="17.5703125" style="149" customWidth="1"/>
    <col min="7" max="7" width="0.7109375" style="161" customWidth="1"/>
    <col min="8" max="8" width="4.7109375" style="149" customWidth="1"/>
    <col min="9" max="9" width="17.7109375" style="149" customWidth="1"/>
    <col min="10" max="10" width="0.7109375" style="161" customWidth="1"/>
    <col min="11" max="11" width="4.7109375" style="149" customWidth="1"/>
    <col min="12" max="12" width="17.5703125" style="167" customWidth="1"/>
    <col min="13" max="13" width="0.7109375" style="161" customWidth="1"/>
    <col min="14" max="14" width="31.7109375" style="149" bestFit="1" customWidth="1"/>
    <col min="15" max="15" width="1.42578125" style="149" customWidth="1"/>
    <col min="16" max="16384" width="9.140625" style="149"/>
  </cols>
  <sheetData>
    <row r="1" spans="1:15" ht="7.5" customHeight="1">
      <c r="A1" s="147"/>
      <c r="B1" s="147"/>
      <c r="C1" s="147"/>
      <c r="D1" s="148"/>
      <c r="E1" s="147"/>
      <c r="F1" s="147"/>
      <c r="G1" s="148"/>
      <c r="H1" s="147"/>
      <c r="I1" s="147"/>
      <c r="J1" s="148"/>
      <c r="K1" s="147"/>
      <c r="L1" s="147"/>
      <c r="M1" s="148"/>
      <c r="N1" s="147"/>
      <c r="O1" s="147"/>
    </row>
    <row r="2" spans="1:15" ht="33.75" customHeight="1">
      <c r="A2" s="147"/>
      <c r="B2" s="177" t="s">
        <v>165</v>
      </c>
      <c r="C2" s="178"/>
      <c r="D2" s="150"/>
      <c r="E2" s="179" t="s">
        <v>166</v>
      </c>
      <c r="F2" s="180"/>
      <c r="G2" s="150"/>
      <c r="H2" s="179" t="s">
        <v>167</v>
      </c>
      <c r="I2" s="180"/>
      <c r="J2" s="150"/>
      <c r="K2" s="179" t="s">
        <v>168</v>
      </c>
      <c r="L2" s="180"/>
      <c r="M2" s="150"/>
      <c r="N2" s="151" t="s">
        <v>169</v>
      </c>
      <c r="O2" s="147"/>
    </row>
    <row r="3" spans="1:15" ht="15.95" customHeight="1">
      <c r="A3" s="147"/>
      <c r="B3" s="137">
        <v>1</v>
      </c>
      <c r="C3" s="152" t="s">
        <v>61</v>
      </c>
      <c r="D3" s="153"/>
      <c r="E3" s="137">
        <v>1</v>
      </c>
      <c r="F3" s="154" t="s">
        <v>170</v>
      </c>
      <c r="G3" s="155"/>
      <c r="H3" s="137">
        <v>1</v>
      </c>
      <c r="I3" s="156" t="s">
        <v>170</v>
      </c>
      <c r="J3" s="155"/>
      <c r="K3" s="137">
        <v>1</v>
      </c>
      <c r="L3" s="157" t="s">
        <v>61</v>
      </c>
      <c r="M3" s="155"/>
      <c r="N3" s="158"/>
      <c r="O3" s="147"/>
    </row>
    <row r="4" spans="1:15" ht="15.95" customHeight="1">
      <c r="A4" s="147"/>
      <c r="B4" s="137">
        <v>2</v>
      </c>
      <c r="C4" s="152" t="s">
        <v>33</v>
      </c>
      <c r="D4" s="153"/>
      <c r="E4" s="137">
        <v>2</v>
      </c>
      <c r="F4" s="154" t="s">
        <v>63</v>
      </c>
      <c r="G4" s="155"/>
      <c r="H4" s="137">
        <v>2</v>
      </c>
      <c r="I4" s="156" t="s">
        <v>171</v>
      </c>
      <c r="J4" s="155"/>
      <c r="K4" s="137">
        <v>2</v>
      </c>
      <c r="L4" s="157" t="s">
        <v>63</v>
      </c>
      <c r="M4" s="155"/>
      <c r="N4" s="159" t="s">
        <v>172</v>
      </c>
      <c r="O4" s="147"/>
    </row>
    <row r="5" spans="1:15" ht="15.95" customHeight="1">
      <c r="A5" s="147"/>
      <c r="B5" s="137">
        <v>3</v>
      </c>
      <c r="C5" s="152" t="s">
        <v>63</v>
      </c>
      <c r="D5" s="153"/>
      <c r="E5" s="137">
        <v>3</v>
      </c>
      <c r="F5" s="154" t="s">
        <v>173</v>
      </c>
      <c r="G5" s="155"/>
      <c r="H5" s="137">
        <v>3</v>
      </c>
      <c r="I5" s="156" t="s">
        <v>173</v>
      </c>
      <c r="J5" s="155"/>
      <c r="K5" s="137">
        <v>3</v>
      </c>
      <c r="L5" s="157" t="s">
        <v>16</v>
      </c>
      <c r="M5" s="155"/>
      <c r="N5" s="145" t="s">
        <v>37</v>
      </c>
      <c r="O5" s="147"/>
    </row>
    <row r="6" spans="1:15" ht="15.95" customHeight="1">
      <c r="A6" s="147"/>
      <c r="B6" s="137">
        <v>4</v>
      </c>
      <c r="C6" s="152" t="s">
        <v>37</v>
      </c>
      <c r="D6" s="153"/>
      <c r="E6" s="137">
        <v>4</v>
      </c>
      <c r="F6" s="154" t="s">
        <v>174</v>
      </c>
      <c r="G6" s="155"/>
      <c r="H6" s="137">
        <v>4</v>
      </c>
      <c r="I6" s="156" t="s">
        <v>175</v>
      </c>
      <c r="J6" s="155"/>
      <c r="K6" s="137">
        <v>4</v>
      </c>
      <c r="L6" s="157" t="s">
        <v>51</v>
      </c>
      <c r="M6" s="155"/>
      <c r="N6" s="145" t="s">
        <v>51</v>
      </c>
      <c r="O6" s="147"/>
    </row>
    <row r="7" spans="1:15" ht="15.95" customHeight="1">
      <c r="A7" s="147"/>
      <c r="B7" s="137">
        <v>5</v>
      </c>
      <c r="C7" s="152" t="s">
        <v>155</v>
      </c>
      <c r="D7" s="153"/>
      <c r="E7" s="137">
        <v>5</v>
      </c>
      <c r="F7" s="154" t="s">
        <v>175</v>
      </c>
      <c r="G7" s="155"/>
      <c r="H7" s="137">
        <v>5</v>
      </c>
      <c r="I7" s="156" t="s">
        <v>174</v>
      </c>
      <c r="J7" s="155"/>
      <c r="K7" s="137">
        <v>5</v>
      </c>
      <c r="L7" s="157" t="s">
        <v>37</v>
      </c>
      <c r="M7" s="155"/>
      <c r="N7" s="145" t="s">
        <v>61</v>
      </c>
      <c r="O7" s="147"/>
    </row>
    <row r="8" spans="1:15" ht="15.95" customHeight="1">
      <c r="A8" s="147"/>
      <c r="B8" s="137">
        <v>6</v>
      </c>
      <c r="C8" s="152" t="s">
        <v>29</v>
      </c>
      <c r="D8" s="153"/>
      <c r="E8" s="137">
        <v>6</v>
      </c>
      <c r="F8" s="154" t="s">
        <v>176</v>
      </c>
      <c r="G8" s="155"/>
      <c r="H8" s="137">
        <v>6</v>
      </c>
      <c r="I8" s="156" t="s">
        <v>177</v>
      </c>
      <c r="J8" s="155"/>
      <c r="K8" s="137">
        <v>6</v>
      </c>
      <c r="L8" s="157" t="s">
        <v>33</v>
      </c>
      <c r="M8" s="155"/>
      <c r="N8" s="145" t="s">
        <v>178</v>
      </c>
      <c r="O8" s="147"/>
    </row>
    <row r="9" spans="1:15" ht="15.95" customHeight="1">
      <c r="A9" s="147"/>
      <c r="B9" s="137">
        <v>7</v>
      </c>
      <c r="C9" s="152" t="s">
        <v>23</v>
      </c>
      <c r="D9" s="153"/>
      <c r="E9" s="137">
        <v>7</v>
      </c>
      <c r="F9" s="154" t="s">
        <v>177</v>
      </c>
      <c r="G9" s="155"/>
      <c r="H9" s="137">
        <v>7</v>
      </c>
      <c r="I9" s="156" t="s">
        <v>179</v>
      </c>
      <c r="J9" s="155"/>
      <c r="K9" s="137">
        <v>7</v>
      </c>
      <c r="L9" s="157" t="s">
        <v>18</v>
      </c>
      <c r="M9" s="155"/>
      <c r="N9" s="158"/>
      <c r="O9" s="147"/>
    </row>
    <row r="10" spans="1:15" ht="15.95" customHeight="1">
      <c r="A10" s="147"/>
      <c r="B10" s="137">
        <v>8</v>
      </c>
      <c r="C10" s="152" t="s">
        <v>51</v>
      </c>
      <c r="D10" s="153"/>
      <c r="E10" s="137">
        <v>8</v>
      </c>
      <c r="F10" s="154" t="s">
        <v>180</v>
      </c>
      <c r="G10" s="155"/>
      <c r="H10" s="137">
        <v>8</v>
      </c>
      <c r="I10" s="156" t="s">
        <v>156</v>
      </c>
      <c r="J10" s="155"/>
      <c r="K10" s="137">
        <v>8</v>
      </c>
      <c r="L10" s="157" t="s">
        <v>27</v>
      </c>
      <c r="M10" s="155"/>
      <c r="N10" s="158"/>
      <c r="O10" s="147"/>
    </row>
    <row r="11" spans="1:15" ht="15.95" customHeight="1">
      <c r="A11" s="147"/>
      <c r="B11" s="137">
        <v>9</v>
      </c>
      <c r="C11" s="152" t="s">
        <v>35</v>
      </c>
      <c r="D11" s="153"/>
      <c r="E11" s="137">
        <v>9</v>
      </c>
      <c r="F11" s="154" t="s">
        <v>179</v>
      </c>
      <c r="G11" s="155"/>
      <c r="H11" s="137">
        <v>9</v>
      </c>
      <c r="I11" s="156" t="s">
        <v>181</v>
      </c>
      <c r="J11" s="155"/>
      <c r="K11" s="137">
        <v>9</v>
      </c>
      <c r="L11" s="157" t="s">
        <v>155</v>
      </c>
      <c r="M11" s="155"/>
      <c r="N11" s="160" t="s">
        <v>182</v>
      </c>
      <c r="O11" s="147"/>
    </row>
    <row r="12" spans="1:15" ht="15.95" customHeight="1">
      <c r="A12" s="147"/>
      <c r="B12" s="137">
        <v>10</v>
      </c>
      <c r="C12" s="152" t="s">
        <v>34</v>
      </c>
      <c r="D12" s="153"/>
      <c r="E12" s="137">
        <v>10</v>
      </c>
      <c r="F12" s="154" t="s">
        <v>181</v>
      </c>
      <c r="G12" s="155"/>
      <c r="H12" s="137">
        <v>10</v>
      </c>
      <c r="I12" s="156" t="s">
        <v>180</v>
      </c>
      <c r="J12" s="155"/>
      <c r="K12" s="137">
        <v>10</v>
      </c>
      <c r="L12" s="157" t="s">
        <v>156</v>
      </c>
      <c r="M12" s="155"/>
      <c r="N12" s="161" t="s">
        <v>16</v>
      </c>
      <c r="O12" s="147"/>
    </row>
    <row r="13" spans="1:15" ht="15.95" customHeight="1">
      <c r="A13" s="147"/>
      <c r="B13" s="137">
        <v>11</v>
      </c>
      <c r="C13" s="152" t="s">
        <v>27</v>
      </c>
      <c r="D13" s="153"/>
      <c r="E13" s="137">
        <v>11</v>
      </c>
      <c r="F13" s="154" t="s">
        <v>183</v>
      </c>
      <c r="G13" s="155"/>
      <c r="H13" s="137">
        <v>11</v>
      </c>
      <c r="I13" s="156" t="s">
        <v>184</v>
      </c>
      <c r="J13" s="155"/>
      <c r="K13" s="137">
        <v>11</v>
      </c>
      <c r="L13" s="157" t="s">
        <v>58</v>
      </c>
      <c r="M13" s="155"/>
      <c r="N13" s="161" t="s">
        <v>21</v>
      </c>
      <c r="O13" s="147"/>
    </row>
    <row r="14" spans="1:15" ht="15.95" customHeight="1">
      <c r="A14" s="147"/>
      <c r="B14" s="137">
        <v>12</v>
      </c>
      <c r="C14" s="152" t="s">
        <v>19</v>
      </c>
      <c r="D14" s="153"/>
      <c r="E14" s="137">
        <v>12</v>
      </c>
      <c r="F14" s="154" t="s">
        <v>185</v>
      </c>
      <c r="G14" s="155"/>
      <c r="H14" s="137">
        <v>12</v>
      </c>
      <c r="I14" s="156" t="s">
        <v>186</v>
      </c>
      <c r="J14" s="155"/>
      <c r="K14" s="137">
        <v>12</v>
      </c>
      <c r="L14" s="157" t="s">
        <v>36</v>
      </c>
      <c r="M14" s="155"/>
      <c r="N14" s="161" t="s">
        <v>34</v>
      </c>
      <c r="O14" s="147"/>
    </row>
    <row r="15" spans="1:15" ht="15.95" customHeight="1">
      <c r="A15" s="147"/>
      <c r="B15" s="137">
        <v>13</v>
      </c>
      <c r="C15" s="152" t="s">
        <v>60</v>
      </c>
      <c r="D15" s="153"/>
      <c r="E15" s="137">
        <v>13</v>
      </c>
      <c r="F15" s="154" t="s">
        <v>187</v>
      </c>
      <c r="G15" s="155"/>
      <c r="H15" s="137">
        <v>13</v>
      </c>
      <c r="I15" s="156" t="s">
        <v>188</v>
      </c>
      <c r="J15" s="155"/>
      <c r="K15" s="137">
        <v>13</v>
      </c>
      <c r="L15" s="157" t="s">
        <v>159</v>
      </c>
      <c r="M15" s="155"/>
      <c r="N15" s="161" t="s">
        <v>35</v>
      </c>
      <c r="O15" s="147"/>
    </row>
    <row r="16" spans="1:15" ht="15.95" customHeight="1">
      <c r="A16" s="147"/>
      <c r="B16" s="137">
        <v>14</v>
      </c>
      <c r="C16" s="152" t="s">
        <v>156</v>
      </c>
      <c r="D16" s="153"/>
      <c r="E16" s="137">
        <v>14</v>
      </c>
      <c r="F16" s="154" t="s">
        <v>188</v>
      </c>
      <c r="G16" s="155"/>
      <c r="H16" s="137">
        <v>14</v>
      </c>
      <c r="I16" s="156" t="s">
        <v>189</v>
      </c>
      <c r="J16" s="155"/>
      <c r="K16" s="137">
        <v>14</v>
      </c>
      <c r="L16" s="157" t="s">
        <v>25</v>
      </c>
      <c r="M16" s="155"/>
      <c r="N16" s="161" t="s">
        <v>155</v>
      </c>
      <c r="O16" s="147"/>
    </row>
    <row r="17" spans="1:15" ht="15.95" customHeight="1">
      <c r="A17" s="147"/>
      <c r="B17" s="137">
        <v>15</v>
      </c>
      <c r="C17" s="152" t="s">
        <v>59</v>
      </c>
      <c r="D17" s="153"/>
      <c r="E17" s="137">
        <v>15</v>
      </c>
      <c r="F17" s="154" t="s">
        <v>184</v>
      </c>
      <c r="G17" s="155"/>
      <c r="H17" s="137">
        <v>15</v>
      </c>
      <c r="I17" s="156" t="s">
        <v>190</v>
      </c>
      <c r="J17" s="155"/>
      <c r="K17" s="137">
        <v>15</v>
      </c>
      <c r="L17" s="157" t="s">
        <v>160</v>
      </c>
      <c r="M17" s="155"/>
      <c r="N17" s="162" t="s">
        <v>56</v>
      </c>
      <c r="O17" s="147"/>
    </row>
    <row r="18" spans="1:15" ht="15.95" customHeight="1">
      <c r="A18" s="147"/>
      <c r="B18" s="137">
        <v>16</v>
      </c>
      <c r="C18" s="152" t="s">
        <v>16</v>
      </c>
      <c r="D18" s="153"/>
      <c r="E18" s="137">
        <v>16</v>
      </c>
      <c r="F18" s="154" t="s">
        <v>191</v>
      </c>
      <c r="G18" s="155"/>
      <c r="H18" s="137">
        <v>16</v>
      </c>
      <c r="I18" s="156" t="s">
        <v>183</v>
      </c>
      <c r="J18" s="155"/>
      <c r="K18" s="137">
        <v>16</v>
      </c>
      <c r="L18" s="157" t="s">
        <v>35</v>
      </c>
      <c r="M18" s="155"/>
      <c r="N18" s="158"/>
      <c r="O18" s="147"/>
    </row>
    <row r="19" spans="1:15" ht="15.95" customHeight="1">
      <c r="A19" s="147"/>
      <c r="B19" s="137">
        <v>17</v>
      </c>
      <c r="C19" s="152" t="s">
        <v>64</v>
      </c>
      <c r="D19" s="153"/>
      <c r="E19" s="137">
        <v>17</v>
      </c>
      <c r="F19" s="154" t="s">
        <v>190</v>
      </c>
      <c r="G19" s="155"/>
      <c r="H19" s="137">
        <v>17</v>
      </c>
      <c r="I19" s="156" t="s">
        <v>192</v>
      </c>
      <c r="J19" s="155"/>
      <c r="K19" s="137">
        <v>17</v>
      </c>
      <c r="L19" s="157" t="s">
        <v>59</v>
      </c>
      <c r="M19" s="155"/>
      <c r="N19" s="158"/>
      <c r="O19" s="147"/>
    </row>
    <row r="20" spans="1:15" ht="15.95" customHeight="1">
      <c r="A20" s="147"/>
      <c r="B20" s="137">
        <v>18</v>
      </c>
      <c r="C20" s="152" t="s">
        <v>21</v>
      </c>
      <c r="D20" s="153"/>
      <c r="E20" s="137">
        <v>18</v>
      </c>
      <c r="F20" s="154" t="s">
        <v>193</v>
      </c>
      <c r="G20" s="155"/>
      <c r="H20" s="137">
        <v>18</v>
      </c>
      <c r="I20" s="156" t="s">
        <v>194</v>
      </c>
      <c r="J20" s="155"/>
      <c r="K20" s="137">
        <v>18</v>
      </c>
      <c r="L20" s="157" t="s">
        <v>64</v>
      </c>
      <c r="M20" s="155"/>
      <c r="N20" s="163" t="s">
        <v>195</v>
      </c>
      <c r="O20" s="147"/>
    </row>
    <row r="21" spans="1:15" ht="15.95" customHeight="1">
      <c r="A21" s="147"/>
      <c r="B21" s="137">
        <v>19</v>
      </c>
      <c r="C21" s="152" t="s">
        <v>28</v>
      </c>
      <c r="D21" s="153"/>
      <c r="E21" s="137">
        <v>19</v>
      </c>
      <c r="F21" s="154" t="s">
        <v>189</v>
      </c>
      <c r="G21" s="155"/>
      <c r="H21" s="137">
        <v>19</v>
      </c>
      <c r="I21" s="156" t="s">
        <v>35</v>
      </c>
      <c r="J21" s="155"/>
      <c r="K21" s="137">
        <v>19</v>
      </c>
      <c r="L21" s="157" t="s">
        <v>42</v>
      </c>
      <c r="M21" s="155"/>
      <c r="N21" s="145" t="s">
        <v>26</v>
      </c>
      <c r="O21" s="147"/>
    </row>
    <row r="22" spans="1:15" ht="15.95" customHeight="1">
      <c r="A22" s="147"/>
      <c r="B22" s="137">
        <v>20</v>
      </c>
      <c r="C22" s="152" t="s">
        <v>18</v>
      </c>
      <c r="D22" s="153"/>
      <c r="E22" s="137">
        <v>20</v>
      </c>
      <c r="F22" s="154" t="s">
        <v>196</v>
      </c>
      <c r="G22" s="155"/>
      <c r="H22" s="137">
        <v>20</v>
      </c>
      <c r="I22" s="156" t="s">
        <v>159</v>
      </c>
      <c r="J22" s="155"/>
      <c r="K22" s="137">
        <v>20</v>
      </c>
      <c r="L22" s="157" t="s">
        <v>23</v>
      </c>
      <c r="M22" s="155"/>
      <c r="N22" s="145" t="s">
        <v>52</v>
      </c>
      <c r="O22" s="147"/>
    </row>
    <row r="23" spans="1:15" ht="15.95" customHeight="1">
      <c r="A23" s="147"/>
      <c r="B23" s="137">
        <v>21</v>
      </c>
      <c r="C23" s="152" t="s">
        <v>20</v>
      </c>
      <c r="D23" s="153"/>
      <c r="E23" s="137">
        <v>21</v>
      </c>
      <c r="F23" s="154" t="s">
        <v>194</v>
      </c>
      <c r="G23" s="155"/>
      <c r="H23" s="137">
        <v>21</v>
      </c>
      <c r="I23" s="156" t="s">
        <v>197</v>
      </c>
      <c r="J23" s="155"/>
      <c r="K23" s="137">
        <v>21</v>
      </c>
      <c r="L23" s="157" t="s">
        <v>29</v>
      </c>
      <c r="M23" s="155"/>
      <c r="N23" s="158"/>
      <c r="O23" s="147"/>
    </row>
    <row r="24" spans="1:15" ht="15.95" customHeight="1">
      <c r="A24" s="147"/>
      <c r="B24" s="137">
        <v>22</v>
      </c>
      <c r="C24" s="152" t="s">
        <v>36</v>
      </c>
      <c r="D24" s="153"/>
      <c r="E24" s="137">
        <v>22</v>
      </c>
      <c r="F24" s="154" t="s">
        <v>186</v>
      </c>
      <c r="G24" s="155"/>
      <c r="H24" s="137">
        <v>22</v>
      </c>
      <c r="I24" s="156" t="s">
        <v>198</v>
      </c>
      <c r="J24" s="155"/>
      <c r="K24" s="137">
        <v>22</v>
      </c>
      <c r="L24" s="157" t="s">
        <v>19</v>
      </c>
      <c r="M24" s="155"/>
      <c r="N24" s="158"/>
      <c r="O24" s="147"/>
    </row>
    <row r="25" spans="1:15" ht="15.95" customHeight="1">
      <c r="A25" s="147"/>
      <c r="B25" s="137">
        <v>23</v>
      </c>
      <c r="C25" s="152" t="s">
        <v>30</v>
      </c>
      <c r="D25" s="153"/>
      <c r="E25" s="137">
        <v>23</v>
      </c>
      <c r="F25" s="154" t="s">
        <v>199</v>
      </c>
      <c r="G25" s="155"/>
      <c r="H25" s="137">
        <v>23</v>
      </c>
      <c r="I25" s="156" t="s">
        <v>193</v>
      </c>
      <c r="J25" s="155"/>
      <c r="K25" s="137">
        <v>23</v>
      </c>
      <c r="L25" s="157" t="s">
        <v>60</v>
      </c>
      <c r="M25" s="155"/>
      <c r="N25" s="158"/>
      <c r="O25" s="147"/>
    </row>
    <row r="26" spans="1:15" ht="15.95" customHeight="1">
      <c r="A26" s="147"/>
      <c r="B26" s="137">
        <v>24</v>
      </c>
      <c r="C26" s="152" t="s">
        <v>32</v>
      </c>
      <c r="D26" s="153"/>
      <c r="E26" s="137">
        <v>24</v>
      </c>
      <c r="F26" s="154" t="s">
        <v>200</v>
      </c>
      <c r="G26" s="155"/>
      <c r="H26" s="137">
        <v>24</v>
      </c>
      <c r="I26" s="156" t="s">
        <v>201</v>
      </c>
      <c r="J26" s="155"/>
      <c r="K26" s="137">
        <v>24</v>
      </c>
      <c r="L26" s="157" t="s">
        <v>28</v>
      </c>
      <c r="M26" s="155"/>
      <c r="N26" s="158"/>
      <c r="O26" s="147"/>
    </row>
    <row r="27" spans="1:15" ht="15.95" customHeight="1">
      <c r="A27" s="147"/>
      <c r="B27" s="137">
        <v>25</v>
      </c>
      <c r="C27" s="152" t="s">
        <v>52</v>
      </c>
      <c r="D27" s="153"/>
      <c r="E27" s="137">
        <v>25</v>
      </c>
      <c r="F27" s="154" t="s">
        <v>202</v>
      </c>
      <c r="G27" s="155"/>
      <c r="H27" s="137">
        <v>25</v>
      </c>
      <c r="I27" s="156" t="s">
        <v>196</v>
      </c>
      <c r="J27" s="155"/>
      <c r="K27" s="137">
        <v>25</v>
      </c>
      <c r="L27" s="157" t="s">
        <v>30</v>
      </c>
      <c r="M27" s="155"/>
      <c r="N27" s="158"/>
      <c r="O27" s="147"/>
    </row>
    <row r="28" spans="1:15" ht="15.95" customHeight="1">
      <c r="A28" s="147"/>
      <c r="B28" s="137">
        <v>26</v>
      </c>
      <c r="C28" s="152" t="s">
        <v>39</v>
      </c>
      <c r="D28" s="153"/>
      <c r="E28" s="137">
        <v>26</v>
      </c>
      <c r="F28" s="154" t="s">
        <v>203</v>
      </c>
      <c r="G28" s="155"/>
      <c r="H28" s="137">
        <v>26</v>
      </c>
      <c r="I28" s="156" t="s">
        <v>160</v>
      </c>
      <c r="J28" s="155"/>
      <c r="K28" s="137">
        <v>26</v>
      </c>
      <c r="L28" s="157" t="s">
        <v>32</v>
      </c>
      <c r="M28" s="155"/>
      <c r="N28" s="158"/>
      <c r="O28" s="147"/>
    </row>
    <row r="29" spans="1:15" ht="15.95" customHeight="1">
      <c r="A29" s="147"/>
      <c r="B29" s="137">
        <v>27</v>
      </c>
      <c r="C29" s="152" t="s">
        <v>56</v>
      </c>
      <c r="D29" s="153"/>
      <c r="E29" s="137">
        <v>27</v>
      </c>
      <c r="F29" s="154" t="s">
        <v>204</v>
      </c>
      <c r="G29" s="155"/>
      <c r="H29" s="137">
        <v>27</v>
      </c>
      <c r="I29" s="156" t="s">
        <v>199</v>
      </c>
      <c r="J29" s="155"/>
      <c r="K29" s="137">
        <v>27</v>
      </c>
      <c r="L29" s="157" t="s">
        <v>157</v>
      </c>
      <c r="M29" s="155"/>
      <c r="N29" s="158"/>
      <c r="O29" s="147"/>
    </row>
    <row r="30" spans="1:15" ht="15.95" customHeight="1">
      <c r="A30" s="147"/>
      <c r="B30" s="137">
        <v>28</v>
      </c>
      <c r="C30" s="152" t="s">
        <v>157</v>
      </c>
      <c r="D30" s="153"/>
      <c r="E30" s="137">
        <v>28</v>
      </c>
      <c r="F30" s="154" t="s">
        <v>192</v>
      </c>
      <c r="G30" s="155"/>
      <c r="H30" s="137">
        <v>28</v>
      </c>
      <c r="I30" s="156" t="s">
        <v>205</v>
      </c>
      <c r="J30" s="155"/>
      <c r="K30" s="137">
        <v>28</v>
      </c>
      <c r="L30" s="157" t="s">
        <v>39</v>
      </c>
      <c r="M30" s="155"/>
      <c r="N30" s="158"/>
      <c r="O30" s="147"/>
    </row>
    <row r="31" spans="1:15" ht="15.95" customHeight="1">
      <c r="A31" s="147"/>
      <c r="B31" s="137">
        <v>29</v>
      </c>
      <c r="C31" s="152" t="s">
        <v>15</v>
      </c>
      <c r="D31" s="153"/>
      <c r="E31" s="137">
        <v>29</v>
      </c>
      <c r="F31" s="154" t="s">
        <v>206</v>
      </c>
      <c r="G31" s="155"/>
      <c r="H31" s="137">
        <v>29</v>
      </c>
      <c r="I31" s="156" t="s">
        <v>204</v>
      </c>
      <c r="J31" s="155"/>
      <c r="K31" s="137">
        <v>29</v>
      </c>
      <c r="L31" s="157" t="s">
        <v>31</v>
      </c>
      <c r="M31" s="155"/>
      <c r="N31" s="158"/>
      <c r="O31" s="147"/>
    </row>
    <row r="32" spans="1:15" ht="15.95" customHeight="1">
      <c r="A32" s="147"/>
      <c r="B32" s="137">
        <v>30</v>
      </c>
      <c r="C32" s="152" t="s">
        <v>26</v>
      </c>
      <c r="D32" s="153"/>
      <c r="E32" s="137">
        <v>30</v>
      </c>
      <c r="F32" s="154" t="s">
        <v>198</v>
      </c>
      <c r="G32" s="155"/>
      <c r="H32" s="137">
        <v>30</v>
      </c>
      <c r="I32" s="156" t="s">
        <v>207</v>
      </c>
      <c r="J32" s="155"/>
      <c r="K32" s="137">
        <v>30</v>
      </c>
      <c r="L32" s="157" t="s">
        <v>57</v>
      </c>
      <c r="M32" s="155"/>
      <c r="N32" s="158"/>
      <c r="O32" s="147"/>
    </row>
    <row r="33" spans="1:15" ht="15.95" customHeight="1">
      <c r="A33" s="147"/>
      <c r="B33" s="137">
        <v>31</v>
      </c>
      <c r="C33" s="152" t="s">
        <v>58</v>
      </c>
      <c r="D33" s="153"/>
      <c r="E33" s="137">
        <v>31</v>
      </c>
      <c r="F33" s="154" t="s">
        <v>208</v>
      </c>
      <c r="G33" s="155"/>
      <c r="H33" s="137">
        <v>31</v>
      </c>
      <c r="I33" s="156" t="s">
        <v>209</v>
      </c>
      <c r="J33" s="155"/>
      <c r="K33" s="137">
        <v>31</v>
      </c>
      <c r="L33" s="157" t="s">
        <v>21</v>
      </c>
      <c r="M33" s="155"/>
      <c r="N33" s="158"/>
      <c r="O33" s="147"/>
    </row>
    <row r="34" spans="1:15" ht="15.95" customHeight="1">
      <c r="A34" s="147"/>
      <c r="B34" s="137">
        <v>32</v>
      </c>
      <c r="C34" s="152" t="s">
        <v>57</v>
      </c>
      <c r="D34" s="153"/>
      <c r="E34" s="137">
        <v>32</v>
      </c>
      <c r="F34" s="154" t="s">
        <v>38</v>
      </c>
      <c r="G34" s="155"/>
      <c r="H34" s="137">
        <v>32</v>
      </c>
      <c r="I34" s="156" t="s">
        <v>185</v>
      </c>
      <c r="J34" s="155"/>
      <c r="K34" s="137">
        <v>32</v>
      </c>
      <c r="L34" s="157" t="s">
        <v>49</v>
      </c>
      <c r="M34" s="155"/>
      <c r="N34" s="158"/>
      <c r="O34" s="147"/>
    </row>
    <row r="35" spans="1:15" ht="15.95" customHeight="1">
      <c r="A35" s="147"/>
      <c r="B35" s="137">
        <v>33</v>
      </c>
      <c r="C35" s="152" t="s">
        <v>31</v>
      </c>
      <c r="D35" s="153"/>
      <c r="E35" s="137">
        <v>33</v>
      </c>
      <c r="F35" s="154" t="s">
        <v>197</v>
      </c>
      <c r="G35" s="155"/>
      <c r="H35" s="137">
        <v>33</v>
      </c>
      <c r="I35" s="156" t="s">
        <v>187</v>
      </c>
      <c r="J35" s="155"/>
      <c r="K35" s="137">
        <v>33</v>
      </c>
      <c r="L35" s="157" t="s">
        <v>41</v>
      </c>
      <c r="M35" s="155"/>
      <c r="N35" s="158"/>
      <c r="O35" s="147"/>
    </row>
    <row r="36" spans="1:15" ht="15.95" customHeight="1">
      <c r="A36" s="147"/>
      <c r="B36" s="137">
        <v>34</v>
      </c>
      <c r="C36" s="152" t="s">
        <v>158</v>
      </c>
      <c r="D36" s="153"/>
      <c r="E36" s="137">
        <v>34</v>
      </c>
      <c r="F36" s="154" t="s">
        <v>160</v>
      </c>
      <c r="G36" s="155"/>
      <c r="H36" s="137">
        <v>34</v>
      </c>
      <c r="I36" s="156" t="s">
        <v>203</v>
      </c>
      <c r="J36" s="155"/>
      <c r="K36" s="137">
        <v>34</v>
      </c>
      <c r="L36" s="157" t="s">
        <v>158</v>
      </c>
      <c r="M36" s="155"/>
      <c r="N36" s="158"/>
      <c r="O36" s="147"/>
    </row>
    <row r="37" spans="1:15" ht="15.95" customHeight="1">
      <c r="A37" s="147"/>
      <c r="B37" s="137">
        <v>35</v>
      </c>
      <c r="C37" s="152" t="s">
        <v>38</v>
      </c>
      <c r="D37" s="153"/>
      <c r="E37" s="137">
        <v>35</v>
      </c>
      <c r="F37" s="154" t="s">
        <v>210</v>
      </c>
      <c r="G37" s="155"/>
      <c r="H37" s="137">
        <v>35</v>
      </c>
      <c r="I37" s="156" t="s">
        <v>206</v>
      </c>
      <c r="J37" s="155"/>
      <c r="K37" s="137">
        <v>35</v>
      </c>
      <c r="L37" s="157" t="s">
        <v>34</v>
      </c>
      <c r="M37" s="155"/>
      <c r="N37" s="158"/>
      <c r="O37" s="147"/>
    </row>
    <row r="38" spans="1:15" ht="15.95" customHeight="1">
      <c r="A38" s="147"/>
      <c r="B38" s="137">
        <v>36</v>
      </c>
      <c r="C38" s="152" t="s">
        <v>25</v>
      </c>
      <c r="D38" s="153"/>
      <c r="E38" s="137">
        <v>36</v>
      </c>
      <c r="F38" s="154" t="s">
        <v>24</v>
      </c>
      <c r="G38" s="155"/>
      <c r="H38" s="137">
        <v>36</v>
      </c>
      <c r="I38" s="156" t="s">
        <v>211</v>
      </c>
      <c r="J38" s="155"/>
      <c r="K38" s="137">
        <v>36</v>
      </c>
      <c r="L38" s="157" t="s">
        <v>56</v>
      </c>
      <c r="M38" s="155"/>
      <c r="N38" s="158"/>
      <c r="O38" s="147"/>
    </row>
    <row r="39" spans="1:15" ht="15.95" customHeight="1">
      <c r="A39" s="147"/>
      <c r="B39" s="137">
        <v>37</v>
      </c>
      <c r="C39" s="152" t="s">
        <v>49</v>
      </c>
      <c r="D39" s="153"/>
      <c r="E39" s="137">
        <v>37</v>
      </c>
      <c r="F39" s="154" t="s">
        <v>207</v>
      </c>
      <c r="G39" s="155"/>
      <c r="H39" s="137">
        <v>37</v>
      </c>
      <c r="I39" s="156" t="s">
        <v>212</v>
      </c>
      <c r="J39" s="155"/>
      <c r="K39" s="137">
        <v>37</v>
      </c>
      <c r="L39" s="157" t="s">
        <v>26</v>
      </c>
      <c r="M39" s="155"/>
      <c r="N39" s="158"/>
      <c r="O39" s="147"/>
    </row>
    <row r="40" spans="1:15" ht="15.95" customHeight="1">
      <c r="A40" s="147"/>
      <c r="B40" s="137">
        <v>38</v>
      </c>
      <c r="C40" s="152" t="s">
        <v>159</v>
      </c>
      <c r="D40" s="153"/>
      <c r="E40" s="137">
        <v>38</v>
      </c>
      <c r="F40" s="154" t="s">
        <v>205</v>
      </c>
      <c r="G40" s="155"/>
      <c r="H40" s="137">
        <v>38</v>
      </c>
      <c r="I40" s="156" t="s">
        <v>213</v>
      </c>
      <c r="J40" s="155"/>
      <c r="K40" s="137">
        <v>38</v>
      </c>
      <c r="L40" s="157" t="s">
        <v>52</v>
      </c>
      <c r="M40" s="155"/>
      <c r="N40" s="158"/>
      <c r="O40" s="147"/>
    </row>
    <row r="41" spans="1:15" ht="15.95" customHeight="1">
      <c r="A41" s="147"/>
      <c r="B41" s="137">
        <v>39</v>
      </c>
      <c r="C41" s="152" t="s">
        <v>160</v>
      </c>
      <c r="D41" s="153"/>
      <c r="E41" s="137">
        <v>39</v>
      </c>
      <c r="F41" s="154" t="s">
        <v>214</v>
      </c>
      <c r="G41" s="155"/>
      <c r="H41" s="137">
        <v>39</v>
      </c>
      <c r="I41" s="156" t="s">
        <v>208</v>
      </c>
      <c r="J41" s="155"/>
      <c r="K41" s="137">
        <v>39</v>
      </c>
      <c r="L41" s="157" t="s">
        <v>17</v>
      </c>
      <c r="M41" s="155"/>
      <c r="N41" s="158"/>
      <c r="O41" s="147"/>
    </row>
    <row r="42" spans="1:15" ht="15.95" customHeight="1">
      <c r="A42" s="147"/>
      <c r="B42" s="137">
        <v>40</v>
      </c>
      <c r="C42" s="152" t="s">
        <v>24</v>
      </c>
      <c r="D42" s="153"/>
      <c r="E42" s="137">
        <v>40</v>
      </c>
      <c r="F42" s="154" t="s">
        <v>215</v>
      </c>
      <c r="G42" s="155"/>
      <c r="H42" s="137">
        <v>40</v>
      </c>
      <c r="I42" s="156" t="s">
        <v>216</v>
      </c>
      <c r="J42" s="155"/>
      <c r="K42" s="137">
        <v>40</v>
      </c>
      <c r="L42" s="157" t="s">
        <v>15</v>
      </c>
      <c r="M42" s="155"/>
      <c r="N42" s="158"/>
      <c r="O42" s="147"/>
    </row>
    <row r="43" spans="1:15" ht="15.95" customHeight="1">
      <c r="A43" s="147"/>
      <c r="B43" s="137">
        <v>41</v>
      </c>
      <c r="C43" s="152" t="s">
        <v>161</v>
      </c>
      <c r="D43" s="153"/>
      <c r="E43" s="137">
        <v>41</v>
      </c>
      <c r="F43" s="154" t="s">
        <v>211</v>
      </c>
      <c r="G43" s="155"/>
      <c r="H43" s="137">
        <v>41</v>
      </c>
      <c r="I43" s="156" t="s">
        <v>210</v>
      </c>
      <c r="J43" s="155"/>
      <c r="K43" s="137">
        <v>41</v>
      </c>
      <c r="L43" s="157" t="s">
        <v>161</v>
      </c>
      <c r="M43" s="155"/>
      <c r="N43" s="158"/>
      <c r="O43" s="147"/>
    </row>
    <row r="44" spans="1:15" ht="15.95" customHeight="1">
      <c r="A44" s="147"/>
      <c r="B44" s="137">
        <v>42</v>
      </c>
      <c r="C44" s="152" t="s">
        <v>42</v>
      </c>
      <c r="D44" s="153"/>
      <c r="E44" s="137">
        <v>42</v>
      </c>
      <c r="F44" s="154" t="s">
        <v>216</v>
      </c>
      <c r="G44" s="155"/>
      <c r="H44" s="137">
        <v>42</v>
      </c>
      <c r="I44" s="156" t="s">
        <v>217</v>
      </c>
      <c r="J44" s="155"/>
      <c r="K44" s="137">
        <v>42</v>
      </c>
      <c r="L44" s="157" t="s">
        <v>20</v>
      </c>
      <c r="M44" s="155"/>
      <c r="N44" s="158"/>
      <c r="O44" s="147"/>
    </row>
    <row r="45" spans="1:15" ht="15.95" customHeight="1">
      <c r="A45" s="147"/>
      <c r="B45" s="137">
        <v>43</v>
      </c>
      <c r="C45" s="152" t="s">
        <v>50</v>
      </c>
      <c r="D45" s="153"/>
      <c r="E45" s="137">
        <v>43</v>
      </c>
      <c r="F45" s="154" t="s">
        <v>212</v>
      </c>
      <c r="G45" s="155"/>
      <c r="H45" s="137">
        <v>43</v>
      </c>
      <c r="I45" s="156" t="s">
        <v>200</v>
      </c>
      <c r="J45" s="155"/>
      <c r="K45" s="137">
        <v>43</v>
      </c>
      <c r="L45" s="157" t="s">
        <v>50</v>
      </c>
      <c r="M45" s="155"/>
      <c r="N45" s="158"/>
      <c r="O45" s="147"/>
    </row>
    <row r="46" spans="1:15" ht="15.95" customHeight="1">
      <c r="A46" s="147"/>
      <c r="B46" s="137">
        <v>44</v>
      </c>
      <c r="C46" s="152" t="s">
        <v>162</v>
      </c>
      <c r="D46" s="153"/>
      <c r="E46" s="137">
        <v>44</v>
      </c>
      <c r="F46" s="154" t="s">
        <v>218</v>
      </c>
      <c r="G46" s="155"/>
      <c r="H46" s="137">
        <v>44</v>
      </c>
      <c r="I46" s="156" t="s">
        <v>215</v>
      </c>
      <c r="J46" s="155"/>
      <c r="K46" s="137">
        <v>44</v>
      </c>
      <c r="L46" s="157" t="s">
        <v>40</v>
      </c>
      <c r="M46" s="155"/>
      <c r="N46" s="158"/>
      <c r="O46" s="147"/>
    </row>
    <row r="47" spans="1:15" ht="15.95" customHeight="1">
      <c r="A47" s="147"/>
      <c r="B47" s="137">
        <v>45</v>
      </c>
      <c r="C47" s="152" t="s">
        <v>41</v>
      </c>
      <c r="D47" s="153"/>
      <c r="E47" s="137">
        <v>45</v>
      </c>
      <c r="F47" s="154" t="s">
        <v>213</v>
      </c>
      <c r="G47" s="155"/>
      <c r="H47" s="137">
        <v>45</v>
      </c>
      <c r="I47" s="156" t="s">
        <v>219</v>
      </c>
      <c r="J47" s="155"/>
      <c r="K47" s="137">
        <v>45</v>
      </c>
      <c r="L47" s="157" t="s">
        <v>162</v>
      </c>
      <c r="M47" s="155"/>
      <c r="N47" s="158"/>
      <c r="O47" s="147"/>
    </row>
    <row r="48" spans="1:15" ht="15.95" customHeight="1">
      <c r="A48" s="147"/>
      <c r="B48" s="137">
        <v>46</v>
      </c>
      <c r="C48" s="152" t="s">
        <v>40</v>
      </c>
      <c r="D48" s="153"/>
      <c r="E48" s="137">
        <v>46</v>
      </c>
      <c r="F48" s="154" t="s">
        <v>220</v>
      </c>
      <c r="G48" s="155"/>
      <c r="H48" s="137">
        <v>46</v>
      </c>
      <c r="I48" s="156" t="s">
        <v>220</v>
      </c>
      <c r="J48" s="155"/>
      <c r="K48" s="137">
        <v>46</v>
      </c>
      <c r="L48" s="157" t="s">
        <v>163</v>
      </c>
      <c r="M48" s="155"/>
      <c r="N48" s="158"/>
      <c r="O48" s="147"/>
    </row>
    <row r="49" spans="1:15" ht="15.95" customHeight="1">
      <c r="A49" s="147"/>
      <c r="B49" s="137">
        <v>47</v>
      </c>
      <c r="C49" s="152" t="s">
        <v>14</v>
      </c>
      <c r="D49" s="153"/>
      <c r="E49" s="137">
        <v>47</v>
      </c>
      <c r="F49" s="154" t="s">
        <v>217</v>
      </c>
      <c r="G49" s="155"/>
      <c r="H49" s="137">
        <v>47</v>
      </c>
      <c r="I49" s="156" t="s">
        <v>214</v>
      </c>
      <c r="J49" s="155"/>
      <c r="K49" s="137">
        <v>47</v>
      </c>
      <c r="L49" s="157" t="s">
        <v>38</v>
      </c>
      <c r="M49" s="155"/>
      <c r="N49" s="158"/>
      <c r="O49" s="147"/>
    </row>
    <row r="50" spans="1:15" ht="15.95" customHeight="1">
      <c r="A50" s="147"/>
      <c r="B50" s="137">
        <v>48</v>
      </c>
      <c r="C50" s="152" t="s">
        <v>17</v>
      </c>
      <c r="D50" s="153"/>
      <c r="E50" s="137">
        <v>48</v>
      </c>
      <c r="F50" s="154" t="s">
        <v>221</v>
      </c>
      <c r="G50" s="155"/>
      <c r="H50" s="137">
        <v>48</v>
      </c>
      <c r="I50" s="156" t="s">
        <v>218</v>
      </c>
      <c r="J50" s="155"/>
      <c r="K50" s="137">
        <v>48</v>
      </c>
      <c r="L50" s="157" t="s">
        <v>14</v>
      </c>
      <c r="M50" s="155"/>
      <c r="N50" s="158"/>
      <c r="O50" s="147"/>
    </row>
    <row r="51" spans="1:15" ht="15.95" customHeight="1">
      <c r="A51" s="147"/>
      <c r="B51" s="137">
        <v>49</v>
      </c>
      <c r="C51" s="152" t="s">
        <v>163</v>
      </c>
      <c r="D51" s="153"/>
      <c r="E51" s="137">
        <v>49</v>
      </c>
      <c r="F51" s="154" t="s">
        <v>219</v>
      </c>
      <c r="G51" s="155"/>
      <c r="H51" s="137">
        <v>49</v>
      </c>
      <c r="I51" s="156" t="s">
        <v>221</v>
      </c>
      <c r="J51" s="155"/>
      <c r="K51" s="137">
        <v>49</v>
      </c>
      <c r="L51" s="157" t="s">
        <v>24</v>
      </c>
      <c r="M51" s="155"/>
      <c r="N51" s="158"/>
      <c r="O51" s="147"/>
    </row>
    <row r="52" spans="1:15" ht="15.95" customHeight="1">
      <c r="A52" s="147"/>
      <c r="B52" s="137">
        <v>50</v>
      </c>
      <c r="C52" s="152" t="s">
        <v>164</v>
      </c>
      <c r="D52" s="164"/>
      <c r="E52" s="137">
        <v>50</v>
      </c>
      <c r="F52" s="154" t="s">
        <v>222</v>
      </c>
      <c r="G52" s="155"/>
      <c r="H52" s="137">
        <v>50</v>
      </c>
      <c r="I52" s="156" t="s">
        <v>222</v>
      </c>
      <c r="J52" s="165"/>
      <c r="K52" s="137">
        <v>50</v>
      </c>
      <c r="L52" s="157" t="s">
        <v>164</v>
      </c>
      <c r="M52" s="165"/>
      <c r="N52" s="166"/>
      <c r="O52" s="147"/>
    </row>
    <row r="53" spans="1:15" ht="7.5" customHeight="1">
      <c r="A53" s="147"/>
      <c r="B53" s="147"/>
      <c r="C53" s="147"/>
      <c r="D53" s="148"/>
      <c r="E53" s="147"/>
      <c r="F53" s="147"/>
      <c r="G53" s="148"/>
      <c r="H53" s="147"/>
      <c r="I53" s="147"/>
      <c r="J53" s="148"/>
      <c r="K53" s="147"/>
      <c r="L53" s="147"/>
      <c r="M53" s="148"/>
      <c r="N53" s="147"/>
      <c r="O53" s="147"/>
    </row>
  </sheetData>
  <mergeCells count="4">
    <mergeCell ref="B2:C2"/>
    <mergeCell ref="E2:F2"/>
    <mergeCell ref="H2:I2"/>
    <mergeCell ref="K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topLeftCell="B1" activePane="topRight" state="frozen"/>
      <selection pane="topRight" sqref="A1:A1048576"/>
    </sheetView>
  </sheetViews>
  <sheetFormatPr defaultRowHeight="15"/>
  <cols>
    <col min="1" max="1" width="16.140625" bestFit="1" customWidth="1"/>
    <col min="2" max="2" width="8.42578125" style="175" bestFit="1" customWidth="1"/>
    <col min="3" max="3" width="6.42578125" style="175" bestFit="1" customWidth="1"/>
    <col min="4" max="4" width="4" customWidth="1"/>
    <col min="5" max="5" width="14.28515625" style="175" customWidth="1"/>
    <col min="6" max="6" width="6.140625" style="175" customWidth="1"/>
    <col min="7" max="7" width="4" customWidth="1"/>
    <col min="8" max="8" width="12.5703125" style="174" customWidth="1"/>
    <col min="9" max="9" width="6" style="174" bestFit="1" customWidth="1"/>
    <col min="10" max="10" width="4" customWidth="1"/>
    <col min="11" max="11" width="17" style="174" bestFit="1" customWidth="1"/>
    <col min="12" max="12" width="11" style="174" customWidth="1"/>
    <col min="13" max="13" width="4" customWidth="1"/>
    <col min="14" max="14" width="17.28515625" style="175" customWidth="1"/>
    <col min="15" max="15" width="6" style="175" bestFit="1" customWidth="1"/>
    <col min="16" max="16" width="4" customWidth="1"/>
    <col min="17" max="17" width="12.7109375" style="174" customWidth="1"/>
    <col min="18" max="18" width="6" style="174" bestFit="1" customWidth="1"/>
    <col min="19" max="19" width="4" customWidth="1"/>
    <col min="20" max="21" width="9.140625" style="174"/>
  </cols>
  <sheetData>
    <row r="1" spans="1:21">
      <c r="B1" s="183" t="s">
        <v>144</v>
      </c>
      <c r="C1" s="184"/>
      <c r="E1" s="185" t="s">
        <v>225</v>
      </c>
      <c r="F1" s="186"/>
      <c r="H1" s="187" t="s">
        <v>146</v>
      </c>
      <c r="I1" s="187"/>
      <c r="K1" s="181" t="s">
        <v>227</v>
      </c>
      <c r="L1" s="182"/>
      <c r="N1" s="185" t="s">
        <v>235</v>
      </c>
      <c r="O1" s="188"/>
      <c r="Q1" s="181" t="s">
        <v>149</v>
      </c>
      <c r="R1" s="182"/>
      <c r="T1" s="181" t="s">
        <v>228</v>
      </c>
      <c r="U1" s="182"/>
    </row>
    <row r="2" spans="1:21" ht="45">
      <c r="B2" s="168" t="s">
        <v>229</v>
      </c>
      <c r="C2" s="169" t="s">
        <v>224</v>
      </c>
      <c r="E2" s="168" t="s">
        <v>230</v>
      </c>
      <c r="F2" s="168" t="s">
        <v>226</v>
      </c>
      <c r="H2" s="168" t="s">
        <v>231</v>
      </c>
      <c r="I2" s="169" t="s">
        <v>226</v>
      </c>
      <c r="K2" s="168" t="s">
        <v>232</v>
      </c>
      <c r="L2" s="169" t="s">
        <v>226</v>
      </c>
      <c r="N2" s="168" t="s">
        <v>236</v>
      </c>
      <c r="O2" s="168" t="s">
        <v>226</v>
      </c>
      <c r="Q2" s="168" t="s">
        <v>233</v>
      </c>
      <c r="R2" s="169" t="s">
        <v>226</v>
      </c>
      <c r="T2" s="168" t="s">
        <v>234</v>
      </c>
      <c r="U2" s="169" t="s">
        <v>226</v>
      </c>
    </row>
    <row r="3" spans="1:21" ht="15.95" customHeight="1">
      <c r="A3" s="170" t="s">
        <v>222</v>
      </c>
      <c r="B3" s="171">
        <v>10</v>
      </c>
      <c r="C3" s="172" t="s">
        <v>152</v>
      </c>
      <c r="E3" s="171">
        <v>3</v>
      </c>
      <c r="F3" s="172" t="s">
        <v>154</v>
      </c>
      <c r="H3" s="174">
        <v>0</v>
      </c>
      <c r="I3" s="176" t="s">
        <v>154</v>
      </c>
      <c r="K3" s="174">
        <v>10</v>
      </c>
      <c r="L3" s="176" t="s">
        <v>154</v>
      </c>
      <c r="N3" s="171">
        <v>2</v>
      </c>
      <c r="O3" s="172" t="s">
        <v>154</v>
      </c>
      <c r="Q3" s="174">
        <v>4</v>
      </c>
      <c r="R3" s="176" t="s">
        <v>154</v>
      </c>
      <c r="T3" s="174">
        <v>29</v>
      </c>
      <c r="U3" s="176" t="s">
        <v>154</v>
      </c>
    </row>
    <row r="4" spans="1:21" ht="15.95" customHeight="1">
      <c r="A4" s="170" t="s">
        <v>214</v>
      </c>
      <c r="B4" s="171">
        <v>10</v>
      </c>
      <c r="C4" s="172" t="s">
        <v>152</v>
      </c>
      <c r="E4" s="171">
        <v>6</v>
      </c>
      <c r="F4" s="172" t="s">
        <v>154</v>
      </c>
      <c r="H4" s="174">
        <v>15.5</v>
      </c>
      <c r="I4" s="176" t="s">
        <v>152</v>
      </c>
      <c r="K4" s="174">
        <v>15</v>
      </c>
      <c r="L4" s="176" t="s">
        <v>152</v>
      </c>
      <c r="N4" s="171">
        <v>8</v>
      </c>
      <c r="O4" s="172" t="s">
        <v>154</v>
      </c>
      <c r="Q4" s="174">
        <v>0</v>
      </c>
      <c r="R4" s="176" t="s">
        <v>154</v>
      </c>
      <c r="T4" s="174">
        <v>54.5</v>
      </c>
      <c r="U4" s="176" t="s">
        <v>152</v>
      </c>
    </row>
    <row r="5" spans="1:21" ht="15.95" customHeight="1">
      <c r="A5" s="170" t="s">
        <v>179</v>
      </c>
      <c r="B5" s="171">
        <v>13.5</v>
      </c>
      <c r="C5" s="173" t="s">
        <v>150</v>
      </c>
      <c r="E5" s="171">
        <v>7</v>
      </c>
      <c r="F5" s="172" t="s">
        <v>152</v>
      </c>
      <c r="H5" s="174">
        <v>11.5</v>
      </c>
      <c r="I5" s="176" t="s">
        <v>154</v>
      </c>
      <c r="K5" s="174">
        <v>19.5</v>
      </c>
      <c r="L5" s="176" t="s">
        <v>150</v>
      </c>
      <c r="N5" s="171">
        <v>7</v>
      </c>
      <c r="O5" s="172" t="s">
        <v>154</v>
      </c>
      <c r="Q5" s="174">
        <v>5</v>
      </c>
      <c r="R5" s="176" t="s">
        <v>152</v>
      </c>
      <c r="T5" s="174">
        <v>63.5</v>
      </c>
      <c r="U5" s="176" t="s">
        <v>153</v>
      </c>
    </row>
    <row r="6" spans="1:21" ht="15.95" customHeight="1">
      <c r="A6" s="170" t="s">
        <v>213</v>
      </c>
      <c r="B6" s="171">
        <v>11.5</v>
      </c>
      <c r="C6" s="172" t="s">
        <v>153</v>
      </c>
      <c r="E6" s="171">
        <v>3</v>
      </c>
      <c r="F6" s="172" t="s">
        <v>154</v>
      </c>
      <c r="H6" s="174">
        <v>1</v>
      </c>
      <c r="I6" s="176" t="s">
        <v>154</v>
      </c>
      <c r="K6" s="174">
        <v>6</v>
      </c>
      <c r="L6" s="176" t="s">
        <v>154</v>
      </c>
      <c r="N6" s="171">
        <v>5</v>
      </c>
      <c r="O6" s="172" t="s">
        <v>154</v>
      </c>
      <c r="Q6" s="174">
        <v>1</v>
      </c>
      <c r="R6" s="176" t="s">
        <v>154</v>
      </c>
      <c r="T6" s="174">
        <v>27.5</v>
      </c>
      <c r="U6" s="176" t="s">
        <v>154</v>
      </c>
    </row>
    <row r="7" spans="1:21" ht="15.95" customHeight="1">
      <c r="A7" s="170" t="s">
        <v>189</v>
      </c>
      <c r="B7" s="171">
        <v>15.5</v>
      </c>
      <c r="C7" s="172" t="s">
        <v>151</v>
      </c>
      <c r="E7" s="171">
        <v>10</v>
      </c>
      <c r="F7" s="172" t="s">
        <v>150</v>
      </c>
      <c r="H7" s="174">
        <v>7</v>
      </c>
      <c r="I7" s="176" t="s">
        <v>154</v>
      </c>
      <c r="K7" s="174">
        <v>16.5</v>
      </c>
      <c r="L7" s="176" t="s">
        <v>153</v>
      </c>
      <c r="N7" s="171">
        <v>7</v>
      </c>
      <c r="O7" s="172" t="s">
        <v>154</v>
      </c>
      <c r="Q7" s="174">
        <v>5</v>
      </c>
      <c r="R7" s="176" t="s">
        <v>152</v>
      </c>
      <c r="T7" s="174">
        <v>61</v>
      </c>
      <c r="U7" s="176" t="s">
        <v>152</v>
      </c>
    </row>
    <row r="8" spans="1:21" ht="15.95" customHeight="1">
      <c r="A8" s="170" t="s">
        <v>188</v>
      </c>
      <c r="B8" s="171">
        <v>16</v>
      </c>
      <c r="C8" s="172" t="s">
        <v>151</v>
      </c>
      <c r="E8" s="171">
        <v>12</v>
      </c>
      <c r="F8" s="172" t="s">
        <v>151</v>
      </c>
      <c r="H8" s="174">
        <v>9</v>
      </c>
      <c r="I8" s="176" t="s">
        <v>154</v>
      </c>
      <c r="K8" s="174">
        <v>20.5</v>
      </c>
      <c r="L8" s="176" t="s">
        <v>151</v>
      </c>
      <c r="N8" s="171">
        <v>7</v>
      </c>
      <c r="O8" s="172" t="s">
        <v>154</v>
      </c>
      <c r="Q8" s="174">
        <v>5</v>
      </c>
      <c r="R8" s="176" t="s">
        <v>152</v>
      </c>
      <c r="T8" s="174">
        <v>69.5</v>
      </c>
      <c r="U8" s="176" t="s">
        <v>153</v>
      </c>
    </row>
    <row r="9" spans="1:21" ht="15.95" customHeight="1">
      <c r="A9" s="170" t="s">
        <v>215</v>
      </c>
      <c r="B9" s="171">
        <v>13.5</v>
      </c>
      <c r="C9" s="172" t="s">
        <v>150</v>
      </c>
      <c r="E9" s="171">
        <v>8</v>
      </c>
      <c r="F9" s="172" t="s">
        <v>153</v>
      </c>
      <c r="H9" s="174">
        <v>6.5</v>
      </c>
      <c r="I9" s="176" t="s">
        <v>154</v>
      </c>
      <c r="K9" s="174">
        <v>19</v>
      </c>
      <c r="L9" s="176" t="s">
        <v>150</v>
      </c>
      <c r="N9" s="171">
        <v>8</v>
      </c>
      <c r="O9" s="172" t="s">
        <v>154</v>
      </c>
      <c r="Q9" s="174">
        <v>5</v>
      </c>
      <c r="R9" s="176" t="s">
        <v>152</v>
      </c>
      <c r="T9" s="174">
        <v>60</v>
      </c>
      <c r="U9" s="176" t="s">
        <v>152</v>
      </c>
    </row>
    <row r="10" spans="1:21" ht="15.95" customHeight="1">
      <c r="A10" s="170" t="s">
        <v>181</v>
      </c>
      <c r="B10" s="171">
        <v>15.5</v>
      </c>
      <c r="C10" s="172" t="s">
        <v>151</v>
      </c>
      <c r="E10" s="171">
        <v>10</v>
      </c>
      <c r="F10" s="172" t="s">
        <v>150</v>
      </c>
      <c r="H10" s="174">
        <v>9.5</v>
      </c>
      <c r="I10" s="176" t="s">
        <v>154</v>
      </c>
      <c r="K10" s="174">
        <v>18</v>
      </c>
      <c r="L10" s="176" t="s">
        <v>150</v>
      </c>
      <c r="N10" s="171">
        <v>7</v>
      </c>
      <c r="O10" s="172" t="s">
        <v>154</v>
      </c>
      <c r="Q10" s="174">
        <v>3</v>
      </c>
      <c r="R10" s="176" t="s">
        <v>154</v>
      </c>
      <c r="T10" s="174">
        <v>63</v>
      </c>
      <c r="U10" s="176" t="s">
        <v>153</v>
      </c>
    </row>
    <row r="11" spans="1:21" ht="15.95" customHeight="1">
      <c r="A11" s="170" t="s">
        <v>185</v>
      </c>
      <c r="B11" s="171">
        <v>13</v>
      </c>
      <c r="C11" s="172" t="s">
        <v>150</v>
      </c>
      <c r="E11" s="171">
        <v>8</v>
      </c>
      <c r="F11" s="172" t="s">
        <v>153</v>
      </c>
      <c r="H11" s="174">
        <v>20.5</v>
      </c>
      <c r="I11" s="176" t="s">
        <v>153</v>
      </c>
      <c r="K11" s="174">
        <v>18</v>
      </c>
      <c r="L11" s="176" t="s">
        <v>150</v>
      </c>
      <c r="N11" s="171">
        <v>10</v>
      </c>
      <c r="O11" s="172" t="s">
        <v>153</v>
      </c>
      <c r="Q11" s="174">
        <v>4</v>
      </c>
      <c r="R11" s="176" t="s">
        <v>154</v>
      </c>
      <c r="T11" s="174">
        <v>73.5</v>
      </c>
      <c r="U11" s="176" t="s">
        <v>153</v>
      </c>
    </row>
    <row r="12" spans="1:21" ht="15.95" customHeight="1">
      <c r="A12" s="170" t="s">
        <v>209</v>
      </c>
      <c r="B12" s="171">
        <v>15</v>
      </c>
      <c r="C12" s="172" t="s">
        <v>151</v>
      </c>
      <c r="E12" s="171">
        <v>3</v>
      </c>
      <c r="F12" s="172" t="s">
        <v>154</v>
      </c>
      <c r="H12" s="174">
        <v>3</v>
      </c>
      <c r="I12" s="176" t="s">
        <v>154</v>
      </c>
      <c r="K12" s="174">
        <v>17</v>
      </c>
      <c r="L12" s="176" t="s">
        <v>153</v>
      </c>
      <c r="N12" s="171">
        <v>6</v>
      </c>
      <c r="O12" s="172" t="s">
        <v>154</v>
      </c>
      <c r="Q12" s="174">
        <v>3</v>
      </c>
      <c r="R12" s="176" t="s">
        <v>154</v>
      </c>
      <c r="T12" s="174">
        <v>47</v>
      </c>
      <c r="U12" s="176" t="s">
        <v>154</v>
      </c>
    </row>
    <row r="13" spans="1:21" ht="15.95" customHeight="1">
      <c r="A13" s="170" t="s">
        <v>198</v>
      </c>
      <c r="B13" s="171">
        <v>8.5</v>
      </c>
      <c r="C13" s="172" t="s">
        <v>154</v>
      </c>
      <c r="E13" s="171">
        <v>7</v>
      </c>
      <c r="F13" s="172" t="s">
        <v>152</v>
      </c>
      <c r="H13" s="174">
        <v>9.5</v>
      </c>
      <c r="I13" s="176" t="s">
        <v>154</v>
      </c>
      <c r="K13" s="174">
        <v>20</v>
      </c>
      <c r="L13" s="176" t="s">
        <v>151</v>
      </c>
      <c r="N13" s="171">
        <v>7</v>
      </c>
      <c r="O13" s="172" t="s">
        <v>154</v>
      </c>
      <c r="Q13" s="174">
        <v>0</v>
      </c>
      <c r="R13" s="176" t="s">
        <v>154</v>
      </c>
      <c r="T13" s="174">
        <v>52</v>
      </c>
      <c r="U13" s="176" t="s">
        <v>152</v>
      </c>
    </row>
    <row r="14" spans="1:21" ht="15.95" customHeight="1">
      <c r="A14" s="170" t="s">
        <v>203</v>
      </c>
      <c r="B14" s="171">
        <v>10</v>
      </c>
      <c r="C14" s="172" t="s">
        <v>152</v>
      </c>
      <c r="E14" s="171">
        <v>5</v>
      </c>
      <c r="F14" s="172" t="s">
        <v>154</v>
      </c>
      <c r="H14" s="174">
        <v>7</v>
      </c>
      <c r="I14" s="176" t="s">
        <v>154</v>
      </c>
      <c r="K14" s="174">
        <v>20.5</v>
      </c>
      <c r="L14" s="176" t="s">
        <v>151</v>
      </c>
      <c r="N14" s="171">
        <v>9</v>
      </c>
      <c r="O14" s="172" t="s">
        <v>152</v>
      </c>
      <c r="Q14" s="174">
        <v>2</v>
      </c>
      <c r="R14" s="176" t="s">
        <v>154</v>
      </c>
      <c r="T14" s="174">
        <v>53.5</v>
      </c>
      <c r="U14" s="176" t="s">
        <v>152</v>
      </c>
    </row>
    <row r="15" spans="1:21" ht="15.95" customHeight="1">
      <c r="A15" s="170" t="s">
        <v>186</v>
      </c>
      <c r="B15" s="171">
        <v>15</v>
      </c>
      <c r="C15" s="172" t="s">
        <v>151</v>
      </c>
      <c r="E15" s="171">
        <v>7</v>
      </c>
      <c r="F15" s="172" t="s">
        <v>152</v>
      </c>
      <c r="H15" s="174">
        <v>20.5</v>
      </c>
      <c r="I15" s="176" t="s">
        <v>153</v>
      </c>
      <c r="K15" s="174">
        <v>16.5</v>
      </c>
      <c r="L15" s="176" t="s">
        <v>153</v>
      </c>
      <c r="N15" s="171">
        <v>5</v>
      </c>
      <c r="O15" s="172" t="s">
        <v>154</v>
      </c>
      <c r="Q15" s="174">
        <v>7</v>
      </c>
      <c r="R15" s="176" t="s">
        <v>150</v>
      </c>
      <c r="T15" s="174">
        <v>71</v>
      </c>
      <c r="U15" s="176" t="s">
        <v>153</v>
      </c>
    </row>
    <row r="16" spans="1:21" ht="15.95" customHeight="1">
      <c r="A16" s="170" t="s">
        <v>204</v>
      </c>
      <c r="B16" s="171">
        <v>12</v>
      </c>
      <c r="C16" s="172" t="s">
        <v>153</v>
      </c>
      <c r="E16" s="171">
        <v>6</v>
      </c>
      <c r="F16" s="172" t="s">
        <v>154</v>
      </c>
      <c r="H16" s="174">
        <v>13</v>
      </c>
      <c r="I16" s="176" t="s">
        <v>154</v>
      </c>
      <c r="K16" s="174">
        <v>16</v>
      </c>
      <c r="L16" s="176" t="s">
        <v>153</v>
      </c>
      <c r="N16" s="171">
        <v>6</v>
      </c>
      <c r="O16" s="172" t="s">
        <v>154</v>
      </c>
      <c r="Q16" s="174">
        <v>9</v>
      </c>
      <c r="R16" s="176" t="s">
        <v>151</v>
      </c>
      <c r="T16" s="174">
        <v>62</v>
      </c>
      <c r="U16" s="176" t="s">
        <v>152</v>
      </c>
    </row>
    <row r="17" spans="1:21" ht="15.95" customHeight="1">
      <c r="A17" s="170" t="s">
        <v>177</v>
      </c>
      <c r="B17" s="171">
        <v>10</v>
      </c>
      <c r="C17" s="172" t="s">
        <v>152</v>
      </c>
      <c r="E17" s="171">
        <v>8</v>
      </c>
      <c r="F17" s="172" t="s">
        <v>153</v>
      </c>
      <c r="H17" s="174">
        <v>21</v>
      </c>
      <c r="I17" s="176" t="s">
        <v>153</v>
      </c>
      <c r="K17" s="174">
        <v>22</v>
      </c>
      <c r="L17" s="176" t="s">
        <v>151</v>
      </c>
      <c r="N17" s="171">
        <v>5.5</v>
      </c>
      <c r="O17" s="172" t="s">
        <v>154</v>
      </c>
      <c r="Q17" s="174">
        <v>8</v>
      </c>
      <c r="R17" s="176" t="s">
        <v>151</v>
      </c>
      <c r="T17" s="174">
        <v>74.5</v>
      </c>
      <c r="U17" s="176" t="s">
        <v>150</v>
      </c>
    </row>
    <row r="18" spans="1:21" ht="15.95" customHeight="1">
      <c r="A18" s="170" t="s">
        <v>187</v>
      </c>
      <c r="B18" s="171">
        <v>14.5</v>
      </c>
      <c r="C18" s="172" t="s">
        <v>150</v>
      </c>
      <c r="E18" s="171">
        <v>6</v>
      </c>
      <c r="F18" s="172" t="s">
        <v>154</v>
      </c>
      <c r="H18" s="174">
        <v>10.5</v>
      </c>
      <c r="I18" s="176" t="s">
        <v>154</v>
      </c>
      <c r="K18" s="174">
        <v>16.5</v>
      </c>
      <c r="L18" s="176" t="s">
        <v>153</v>
      </c>
      <c r="N18" s="171">
        <v>7</v>
      </c>
      <c r="O18" s="172" t="s">
        <v>154</v>
      </c>
      <c r="Q18" s="174">
        <v>5</v>
      </c>
      <c r="R18" s="176" t="s">
        <v>152</v>
      </c>
      <c r="T18" s="174">
        <v>59.5</v>
      </c>
      <c r="U18" s="176" t="s">
        <v>152</v>
      </c>
    </row>
    <row r="19" spans="1:21" ht="15.95" customHeight="1">
      <c r="A19" s="170" t="s">
        <v>199</v>
      </c>
      <c r="B19" s="171">
        <v>12</v>
      </c>
      <c r="C19" s="172" t="s">
        <v>153</v>
      </c>
      <c r="E19" s="171">
        <v>9</v>
      </c>
      <c r="F19" s="172" t="s">
        <v>150</v>
      </c>
      <c r="H19" s="174">
        <v>6.5</v>
      </c>
      <c r="I19" s="176" t="s">
        <v>154</v>
      </c>
      <c r="K19" s="174">
        <v>13.5</v>
      </c>
      <c r="L19" s="176" t="s">
        <v>152</v>
      </c>
      <c r="N19" s="171">
        <v>5</v>
      </c>
      <c r="O19" s="172" t="s">
        <v>154</v>
      </c>
      <c r="Q19" s="174">
        <v>7</v>
      </c>
      <c r="R19" s="176" t="s">
        <v>150</v>
      </c>
      <c r="T19" s="174">
        <v>53</v>
      </c>
      <c r="U19" s="176" t="s">
        <v>152</v>
      </c>
    </row>
    <row r="20" spans="1:21" ht="15.95" customHeight="1">
      <c r="A20" s="170" t="s">
        <v>207</v>
      </c>
      <c r="B20" s="171">
        <v>15</v>
      </c>
      <c r="C20" s="172" t="s">
        <v>151</v>
      </c>
      <c r="E20" s="171">
        <v>4</v>
      </c>
      <c r="F20" s="172" t="s">
        <v>154</v>
      </c>
      <c r="H20" s="174">
        <v>10</v>
      </c>
      <c r="I20" s="176" t="s">
        <v>154</v>
      </c>
      <c r="K20" s="174">
        <v>17</v>
      </c>
      <c r="L20" s="176" t="s">
        <v>153</v>
      </c>
      <c r="N20" s="171">
        <v>6</v>
      </c>
      <c r="O20" s="172" t="s">
        <v>154</v>
      </c>
      <c r="Q20" s="174">
        <v>7</v>
      </c>
      <c r="R20" s="176" t="s">
        <v>150</v>
      </c>
      <c r="T20" s="174">
        <v>59</v>
      </c>
      <c r="U20" s="176" t="s">
        <v>152</v>
      </c>
    </row>
    <row r="21" spans="1:21" ht="15.95" customHeight="1">
      <c r="A21" s="170" t="s">
        <v>173</v>
      </c>
      <c r="B21" s="171">
        <v>15</v>
      </c>
      <c r="C21" s="172" t="s">
        <v>151</v>
      </c>
      <c r="E21" s="171">
        <v>8</v>
      </c>
      <c r="F21" s="172" t="s">
        <v>153</v>
      </c>
      <c r="H21" s="174">
        <v>24</v>
      </c>
      <c r="I21" s="176" t="s">
        <v>150</v>
      </c>
      <c r="K21" s="174">
        <v>21</v>
      </c>
      <c r="L21" s="176" t="s">
        <v>151</v>
      </c>
      <c r="N21" s="171">
        <v>11</v>
      </c>
      <c r="O21" s="172" t="s">
        <v>150</v>
      </c>
      <c r="Q21" s="174">
        <v>4</v>
      </c>
      <c r="R21" s="176" t="s">
        <v>154</v>
      </c>
      <c r="T21" s="174">
        <v>83</v>
      </c>
      <c r="U21" s="176" t="s">
        <v>150</v>
      </c>
    </row>
    <row r="22" spans="1:21" ht="15.95" customHeight="1">
      <c r="A22" s="170" t="s">
        <v>183</v>
      </c>
      <c r="B22" s="171">
        <v>14.5</v>
      </c>
      <c r="C22" s="172" t="s">
        <v>150</v>
      </c>
      <c r="E22" s="171">
        <v>12</v>
      </c>
      <c r="F22" s="172" t="s">
        <v>151</v>
      </c>
      <c r="H22" s="174">
        <v>15</v>
      </c>
      <c r="I22" s="176" t="s">
        <v>152</v>
      </c>
      <c r="K22" s="174">
        <v>20</v>
      </c>
      <c r="L22" s="176" t="s">
        <v>151</v>
      </c>
      <c r="N22" s="171">
        <v>7</v>
      </c>
      <c r="O22" s="172" t="s">
        <v>154</v>
      </c>
      <c r="Q22" s="174">
        <v>3</v>
      </c>
      <c r="R22" s="176" t="s">
        <v>154</v>
      </c>
      <c r="T22" s="174">
        <v>71.5</v>
      </c>
      <c r="U22" s="176" t="s">
        <v>153</v>
      </c>
    </row>
    <row r="23" spans="1:21" ht="15.95" customHeight="1">
      <c r="A23" s="170" t="s">
        <v>191</v>
      </c>
      <c r="B23" s="171">
        <v>12.5</v>
      </c>
      <c r="C23" s="172" t="s">
        <v>153</v>
      </c>
      <c r="E23" s="171">
        <v>10</v>
      </c>
      <c r="F23" s="172" t="s">
        <v>150</v>
      </c>
      <c r="H23" s="174">
        <v>9</v>
      </c>
      <c r="I23" s="176" t="s">
        <v>154</v>
      </c>
      <c r="K23" s="174">
        <v>19</v>
      </c>
      <c r="L23" s="176" t="s">
        <v>150</v>
      </c>
      <c r="N23" s="171">
        <v>12</v>
      </c>
      <c r="O23" s="172" t="s">
        <v>150</v>
      </c>
      <c r="Q23" s="174">
        <v>9</v>
      </c>
      <c r="R23" s="176" t="s">
        <v>151</v>
      </c>
      <c r="T23" s="174">
        <v>71.5</v>
      </c>
      <c r="U23" s="176" t="s">
        <v>153</v>
      </c>
    </row>
    <row r="24" spans="1:21" ht="15.95" customHeight="1">
      <c r="A24" s="170" t="s">
        <v>190</v>
      </c>
      <c r="B24" s="171">
        <v>11</v>
      </c>
      <c r="C24" s="172" t="s">
        <v>153</v>
      </c>
      <c r="E24" s="171">
        <v>10</v>
      </c>
      <c r="F24" s="172" t="s">
        <v>150</v>
      </c>
      <c r="H24" s="174">
        <v>10.5</v>
      </c>
      <c r="I24" s="176" t="s">
        <v>154</v>
      </c>
      <c r="K24" s="174">
        <v>19</v>
      </c>
      <c r="L24" s="176" t="s">
        <v>150</v>
      </c>
      <c r="N24" s="171">
        <v>6</v>
      </c>
      <c r="O24" s="172" t="s">
        <v>154</v>
      </c>
      <c r="Q24" s="174">
        <v>3</v>
      </c>
      <c r="R24" s="176" t="s">
        <v>154</v>
      </c>
      <c r="T24" s="174">
        <v>59.5</v>
      </c>
      <c r="U24" s="176" t="s">
        <v>152</v>
      </c>
    </row>
    <row r="25" spans="1:21" ht="15.95" customHeight="1">
      <c r="A25" s="170" t="s">
        <v>174</v>
      </c>
      <c r="B25" s="171">
        <v>13</v>
      </c>
      <c r="C25" s="172" t="s">
        <v>150</v>
      </c>
      <c r="E25" s="171">
        <v>12</v>
      </c>
      <c r="F25" s="172" t="s">
        <v>151</v>
      </c>
      <c r="H25" s="174">
        <v>18.5</v>
      </c>
      <c r="I25" s="176" t="s">
        <v>152</v>
      </c>
      <c r="K25" s="174">
        <v>19</v>
      </c>
      <c r="L25" s="176" t="s">
        <v>150</v>
      </c>
      <c r="N25" s="171">
        <v>10</v>
      </c>
      <c r="O25" s="172" t="s">
        <v>153</v>
      </c>
      <c r="Q25" s="174">
        <v>3</v>
      </c>
      <c r="R25" s="176" t="s">
        <v>154</v>
      </c>
      <c r="T25" s="174">
        <v>75.5</v>
      </c>
      <c r="U25" s="176" t="s">
        <v>150</v>
      </c>
    </row>
    <row r="26" spans="1:21" ht="15.95" customHeight="1">
      <c r="A26" s="170" t="s">
        <v>201</v>
      </c>
      <c r="B26" s="171">
        <v>14</v>
      </c>
      <c r="C26" s="172" t="s">
        <v>150</v>
      </c>
      <c r="E26" s="171">
        <v>3</v>
      </c>
      <c r="F26" s="172" t="s">
        <v>154</v>
      </c>
      <c r="H26" s="174">
        <v>10.5</v>
      </c>
      <c r="I26" s="176" t="s">
        <v>154</v>
      </c>
      <c r="K26" s="174">
        <v>19</v>
      </c>
      <c r="L26" s="176" t="s">
        <v>150</v>
      </c>
      <c r="N26" s="171">
        <v>0</v>
      </c>
      <c r="O26" s="172" t="s">
        <v>154</v>
      </c>
      <c r="Q26" s="174">
        <v>6</v>
      </c>
      <c r="R26" s="176" t="s">
        <v>153</v>
      </c>
      <c r="T26" s="174">
        <v>52.5</v>
      </c>
      <c r="U26" s="176" t="s">
        <v>152</v>
      </c>
    </row>
    <row r="27" spans="1:21" ht="15.95" customHeight="1">
      <c r="A27" s="170" t="s">
        <v>192</v>
      </c>
      <c r="B27" s="171">
        <v>13.5</v>
      </c>
      <c r="C27" s="172" t="s">
        <v>150</v>
      </c>
      <c r="E27" s="171">
        <v>4</v>
      </c>
      <c r="F27" s="172" t="s">
        <v>154</v>
      </c>
      <c r="H27" s="174">
        <v>8</v>
      </c>
      <c r="I27" s="176" t="s">
        <v>154</v>
      </c>
      <c r="K27" s="174">
        <v>19.5</v>
      </c>
      <c r="L27" s="176" t="s">
        <v>150</v>
      </c>
      <c r="N27" s="171">
        <v>4</v>
      </c>
      <c r="O27" s="172" t="s">
        <v>154</v>
      </c>
      <c r="Q27" s="174">
        <v>9</v>
      </c>
      <c r="R27" s="176" t="s">
        <v>151</v>
      </c>
      <c r="T27" s="174">
        <v>58</v>
      </c>
      <c r="U27" s="176" t="s">
        <v>152</v>
      </c>
    </row>
    <row r="28" spans="1:21" ht="15.95" customHeight="1">
      <c r="A28" s="170" t="s">
        <v>221</v>
      </c>
      <c r="B28" s="171">
        <v>10</v>
      </c>
      <c r="C28" s="172" t="s">
        <v>154</v>
      </c>
      <c r="E28" s="171">
        <v>1</v>
      </c>
      <c r="F28" s="172" t="s">
        <v>154</v>
      </c>
      <c r="H28" s="174">
        <v>8.5</v>
      </c>
      <c r="I28" s="176" t="s">
        <v>154</v>
      </c>
      <c r="K28" s="174">
        <v>6</v>
      </c>
      <c r="L28" s="176" t="s">
        <v>154</v>
      </c>
      <c r="N28" s="171">
        <v>6</v>
      </c>
      <c r="O28" s="172" t="s">
        <v>154</v>
      </c>
      <c r="Q28" s="174">
        <v>0</v>
      </c>
      <c r="R28" s="176" t="s">
        <v>154</v>
      </c>
      <c r="T28" s="174">
        <v>31.5</v>
      </c>
      <c r="U28" s="176" t="s">
        <v>154</v>
      </c>
    </row>
    <row r="29" spans="1:21" ht="15.95" customHeight="1">
      <c r="A29" s="170" t="s">
        <v>212</v>
      </c>
      <c r="B29" s="171">
        <v>8.5</v>
      </c>
      <c r="C29" s="172" t="s">
        <v>154</v>
      </c>
      <c r="E29" s="171">
        <v>1</v>
      </c>
      <c r="F29" s="172" t="s">
        <v>154</v>
      </c>
      <c r="H29" s="174">
        <v>9</v>
      </c>
      <c r="I29" s="176" t="s">
        <v>154</v>
      </c>
      <c r="K29" s="174">
        <v>13</v>
      </c>
      <c r="L29" s="176" t="s">
        <v>154</v>
      </c>
      <c r="N29" s="171">
        <v>1</v>
      </c>
      <c r="O29" s="172" t="s">
        <v>154</v>
      </c>
      <c r="Q29" s="174">
        <v>3</v>
      </c>
      <c r="R29" s="176" t="s">
        <v>154</v>
      </c>
      <c r="T29" s="174">
        <v>35.5</v>
      </c>
      <c r="U29" s="176" t="s">
        <v>154</v>
      </c>
    </row>
    <row r="30" spans="1:21" ht="15.95" customHeight="1">
      <c r="A30" s="170" t="s">
        <v>196</v>
      </c>
      <c r="B30" s="171">
        <v>10.5</v>
      </c>
      <c r="C30" s="172" t="s">
        <v>152</v>
      </c>
      <c r="E30" s="171">
        <v>4</v>
      </c>
      <c r="F30" s="172" t="s">
        <v>154</v>
      </c>
      <c r="H30" s="174">
        <v>3</v>
      </c>
      <c r="I30" s="176" t="s">
        <v>154</v>
      </c>
      <c r="K30" s="174">
        <v>17.5</v>
      </c>
      <c r="L30" s="176" t="s">
        <v>150</v>
      </c>
      <c r="N30" s="171">
        <v>5</v>
      </c>
      <c r="O30" s="172" t="s">
        <v>154</v>
      </c>
      <c r="Q30" s="174">
        <v>3</v>
      </c>
      <c r="R30" s="176" t="s">
        <v>154</v>
      </c>
      <c r="T30" s="174">
        <v>43</v>
      </c>
      <c r="U30" s="176" t="s">
        <v>154</v>
      </c>
    </row>
    <row r="31" spans="1:21" ht="15.95" customHeight="1">
      <c r="A31" s="170" t="s">
        <v>176</v>
      </c>
      <c r="B31" s="171">
        <v>13.5</v>
      </c>
      <c r="C31" s="172" t="s">
        <v>150</v>
      </c>
      <c r="E31" s="171">
        <v>10</v>
      </c>
      <c r="F31" s="172" t="s">
        <v>150</v>
      </c>
      <c r="H31" s="174">
        <v>5.5</v>
      </c>
      <c r="I31" s="176" t="s">
        <v>154</v>
      </c>
      <c r="K31" s="174">
        <v>20</v>
      </c>
      <c r="L31" s="176" t="s">
        <v>151</v>
      </c>
      <c r="N31" s="171">
        <v>9</v>
      </c>
      <c r="O31" s="172" t="s">
        <v>152</v>
      </c>
      <c r="Q31" s="174">
        <v>8</v>
      </c>
      <c r="R31" s="176" t="s">
        <v>151</v>
      </c>
      <c r="T31" s="174">
        <v>66</v>
      </c>
      <c r="U31" s="176" t="s">
        <v>153</v>
      </c>
    </row>
    <row r="32" spans="1:21" ht="15.95" customHeight="1">
      <c r="A32" s="170" t="s">
        <v>180</v>
      </c>
      <c r="B32" s="171">
        <v>14</v>
      </c>
      <c r="C32" s="172" t="s">
        <v>150</v>
      </c>
      <c r="E32" s="171">
        <v>10</v>
      </c>
      <c r="F32" s="172" t="s">
        <v>150</v>
      </c>
      <c r="H32" s="174">
        <v>17</v>
      </c>
      <c r="I32" s="176" t="s">
        <v>152</v>
      </c>
      <c r="K32" s="174">
        <v>18.5</v>
      </c>
      <c r="L32" s="176" t="s">
        <v>150</v>
      </c>
      <c r="N32" s="171">
        <v>10</v>
      </c>
      <c r="O32" s="172" t="s">
        <v>153</v>
      </c>
      <c r="Q32" s="174">
        <v>6</v>
      </c>
      <c r="R32" s="176" t="s">
        <v>153</v>
      </c>
      <c r="T32" s="174">
        <v>75.5</v>
      </c>
      <c r="U32" s="176" t="s">
        <v>150</v>
      </c>
    </row>
    <row r="33" spans="1:21" ht="15.95" customHeight="1">
      <c r="A33" s="170" t="s">
        <v>220</v>
      </c>
      <c r="B33" s="171">
        <v>12</v>
      </c>
      <c r="C33" s="172" t="s">
        <v>153</v>
      </c>
      <c r="E33" s="171">
        <v>1</v>
      </c>
      <c r="F33" s="172" t="s">
        <v>154</v>
      </c>
      <c r="H33" s="174">
        <v>7</v>
      </c>
      <c r="I33" s="176" t="s">
        <v>154</v>
      </c>
      <c r="K33" s="174">
        <v>12</v>
      </c>
      <c r="L33" s="176" t="s">
        <v>154</v>
      </c>
      <c r="N33" s="171">
        <v>7</v>
      </c>
      <c r="O33" s="172" t="s">
        <v>154</v>
      </c>
      <c r="Q33" s="174">
        <v>1</v>
      </c>
      <c r="R33" s="176" t="s">
        <v>154</v>
      </c>
      <c r="T33" s="174">
        <v>40</v>
      </c>
      <c r="U33" s="176" t="s">
        <v>154</v>
      </c>
    </row>
    <row r="34" spans="1:21" ht="15.95" customHeight="1">
      <c r="A34" s="170" t="s">
        <v>210</v>
      </c>
      <c r="B34" s="171">
        <v>13</v>
      </c>
      <c r="C34" s="172" t="s">
        <v>151</v>
      </c>
      <c r="E34" s="171">
        <v>7</v>
      </c>
      <c r="F34" s="172" t="s">
        <v>152</v>
      </c>
      <c r="H34" s="174">
        <v>9</v>
      </c>
      <c r="I34" s="176" t="s">
        <v>154</v>
      </c>
      <c r="K34" s="174">
        <v>16.5</v>
      </c>
      <c r="L34" s="176" t="s">
        <v>153</v>
      </c>
      <c r="N34" s="171">
        <v>6</v>
      </c>
      <c r="O34" s="172" t="s">
        <v>154</v>
      </c>
      <c r="Q34" s="174">
        <v>1</v>
      </c>
      <c r="R34" s="176" t="s">
        <v>154</v>
      </c>
      <c r="T34" s="174">
        <v>52.5</v>
      </c>
      <c r="U34" s="176" t="s">
        <v>152</v>
      </c>
    </row>
    <row r="35" spans="1:21" ht="15.95" customHeight="1">
      <c r="A35" s="170" t="s">
        <v>202</v>
      </c>
      <c r="B35" s="171">
        <v>13</v>
      </c>
      <c r="C35" s="172" t="s">
        <v>150</v>
      </c>
      <c r="E35" s="171">
        <v>10</v>
      </c>
      <c r="F35" s="172" t="s">
        <v>150</v>
      </c>
      <c r="H35" s="174">
        <v>3.5</v>
      </c>
      <c r="I35" s="176" t="s">
        <v>154</v>
      </c>
      <c r="K35" s="174">
        <v>19</v>
      </c>
      <c r="L35" s="176" t="s">
        <v>150</v>
      </c>
      <c r="N35" s="171">
        <v>5</v>
      </c>
      <c r="O35" s="172" t="s">
        <v>154</v>
      </c>
      <c r="Q35" s="174">
        <v>1</v>
      </c>
      <c r="R35" s="176" t="s">
        <v>154</v>
      </c>
      <c r="T35" s="174">
        <v>51.5</v>
      </c>
      <c r="U35" s="176" t="s">
        <v>152</v>
      </c>
    </row>
    <row r="36" spans="1:21" ht="15.95" customHeight="1">
      <c r="A36" s="170" t="s">
        <v>219</v>
      </c>
      <c r="B36" s="171">
        <v>11</v>
      </c>
      <c r="C36" s="172" t="s">
        <v>153</v>
      </c>
      <c r="E36" s="171">
        <v>1</v>
      </c>
      <c r="F36" s="172" t="s">
        <v>154</v>
      </c>
      <c r="H36" s="174">
        <v>5</v>
      </c>
      <c r="I36" s="176" t="s">
        <v>154</v>
      </c>
      <c r="K36" s="174">
        <v>6.5</v>
      </c>
      <c r="L36" s="176" t="s">
        <v>154</v>
      </c>
      <c r="N36" s="171">
        <v>2</v>
      </c>
      <c r="O36" s="172" t="s">
        <v>154</v>
      </c>
      <c r="Q36" s="174">
        <v>0</v>
      </c>
      <c r="R36" s="176" t="s">
        <v>154</v>
      </c>
      <c r="T36" s="174">
        <v>25.5</v>
      </c>
      <c r="U36" s="176" t="s">
        <v>154</v>
      </c>
    </row>
    <row r="37" spans="1:21" ht="15.95" customHeight="1">
      <c r="A37" s="170" t="s">
        <v>208</v>
      </c>
      <c r="B37" s="171">
        <v>13</v>
      </c>
      <c r="C37" s="172" t="s">
        <v>150</v>
      </c>
      <c r="E37" s="171">
        <v>6</v>
      </c>
      <c r="F37" s="172" t="s">
        <v>154</v>
      </c>
      <c r="H37" s="174">
        <v>6</v>
      </c>
      <c r="I37" s="176" t="s">
        <v>154</v>
      </c>
      <c r="K37" s="174">
        <v>14</v>
      </c>
      <c r="L37" s="176" t="s">
        <v>152</v>
      </c>
      <c r="N37" s="171">
        <v>4</v>
      </c>
      <c r="O37" s="172" t="s">
        <v>154</v>
      </c>
      <c r="Q37" s="174">
        <v>9</v>
      </c>
      <c r="R37" s="176" t="s">
        <v>151</v>
      </c>
      <c r="T37" s="174">
        <v>52</v>
      </c>
      <c r="U37" s="176" t="s">
        <v>152</v>
      </c>
    </row>
    <row r="38" spans="1:21" ht="15.95" customHeight="1">
      <c r="A38" s="170" t="s">
        <v>218</v>
      </c>
      <c r="B38" s="171">
        <v>9</v>
      </c>
      <c r="C38" s="172" t="s">
        <v>154</v>
      </c>
      <c r="E38" s="171">
        <v>3</v>
      </c>
      <c r="F38" s="172" t="s">
        <v>154</v>
      </c>
      <c r="H38" s="174">
        <v>7</v>
      </c>
      <c r="I38" s="176" t="s">
        <v>154</v>
      </c>
      <c r="K38" s="174">
        <v>17</v>
      </c>
      <c r="L38" s="176" t="s">
        <v>153</v>
      </c>
      <c r="N38" s="171">
        <v>0</v>
      </c>
      <c r="O38" s="172" t="s">
        <v>154</v>
      </c>
      <c r="Q38" s="174">
        <v>5</v>
      </c>
      <c r="R38" s="176" t="s">
        <v>152</v>
      </c>
      <c r="T38" s="174">
        <v>41</v>
      </c>
      <c r="U38" s="176" t="s">
        <v>154</v>
      </c>
    </row>
    <row r="39" spans="1:21" ht="15.95" customHeight="1">
      <c r="A39" s="170" t="s">
        <v>175</v>
      </c>
      <c r="B39" s="171">
        <v>14.5</v>
      </c>
      <c r="C39" s="172" t="s">
        <v>150</v>
      </c>
      <c r="E39" s="171">
        <v>10</v>
      </c>
      <c r="F39" s="172" t="s">
        <v>150</v>
      </c>
      <c r="H39" s="174">
        <v>6.5</v>
      </c>
      <c r="I39" s="176" t="s">
        <v>154</v>
      </c>
      <c r="K39" s="174">
        <v>20.5</v>
      </c>
      <c r="L39" s="176" t="s">
        <v>151</v>
      </c>
      <c r="N39" s="171">
        <v>11</v>
      </c>
      <c r="O39" s="172" t="s">
        <v>150</v>
      </c>
      <c r="Q39" s="174">
        <v>9</v>
      </c>
      <c r="R39" s="176" t="s">
        <v>151</v>
      </c>
      <c r="T39" s="174">
        <v>71.5</v>
      </c>
      <c r="U39" s="176" t="s">
        <v>153</v>
      </c>
    </row>
    <row r="40" spans="1:21" ht="15.95" customHeight="1">
      <c r="A40" s="170" t="s">
        <v>216</v>
      </c>
      <c r="B40" s="171">
        <v>12.5</v>
      </c>
      <c r="C40" s="172" t="s">
        <v>153</v>
      </c>
      <c r="E40" s="171">
        <v>7</v>
      </c>
      <c r="F40" s="172" t="s">
        <v>152</v>
      </c>
      <c r="H40" s="174">
        <v>14</v>
      </c>
      <c r="I40" s="176" t="s">
        <v>154</v>
      </c>
      <c r="K40" s="174">
        <v>16</v>
      </c>
      <c r="L40" s="176" t="s">
        <v>153</v>
      </c>
      <c r="N40" s="171">
        <v>6</v>
      </c>
      <c r="O40" s="172" t="s">
        <v>154</v>
      </c>
      <c r="Q40" s="174">
        <v>3</v>
      </c>
      <c r="R40" s="176" t="s">
        <v>154</v>
      </c>
      <c r="T40" s="174">
        <v>58.5</v>
      </c>
      <c r="U40" s="176" t="s">
        <v>152</v>
      </c>
    </row>
    <row r="41" spans="1:21" ht="15.95" customHeight="1">
      <c r="A41" s="170" t="s">
        <v>206</v>
      </c>
      <c r="B41" s="171">
        <v>12.5</v>
      </c>
      <c r="C41" s="172" t="s">
        <v>153</v>
      </c>
      <c r="E41" s="171">
        <v>5</v>
      </c>
      <c r="F41" s="172" t="s">
        <v>154</v>
      </c>
      <c r="H41" s="174">
        <v>9.5</v>
      </c>
      <c r="I41" s="176" t="s">
        <v>154</v>
      </c>
      <c r="K41" s="174">
        <v>15</v>
      </c>
      <c r="L41" s="176" t="s">
        <v>152</v>
      </c>
      <c r="N41" s="171">
        <v>8</v>
      </c>
      <c r="O41" s="172" t="s">
        <v>154</v>
      </c>
      <c r="Q41" s="174">
        <v>7</v>
      </c>
      <c r="R41" s="176" t="s">
        <v>150</v>
      </c>
      <c r="T41" s="174">
        <v>57</v>
      </c>
      <c r="U41" s="176" t="s">
        <v>152</v>
      </c>
    </row>
    <row r="42" spans="1:21" ht="15.95" customHeight="1">
      <c r="A42" s="170" t="s">
        <v>223</v>
      </c>
      <c r="B42" s="171">
        <v>11</v>
      </c>
      <c r="C42" s="172" t="s">
        <v>153</v>
      </c>
      <c r="E42" s="171">
        <v>6</v>
      </c>
      <c r="F42" s="172" t="s">
        <v>154</v>
      </c>
      <c r="H42" s="174">
        <v>6.5</v>
      </c>
      <c r="I42" s="176" t="s">
        <v>154</v>
      </c>
      <c r="K42" s="174">
        <v>16.5</v>
      </c>
      <c r="L42" s="176" t="s">
        <v>153</v>
      </c>
      <c r="N42" s="171">
        <v>3</v>
      </c>
      <c r="O42" s="172" t="s">
        <v>154</v>
      </c>
      <c r="Q42" s="174">
        <v>5</v>
      </c>
      <c r="R42" s="176" t="s">
        <v>152</v>
      </c>
      <c r="T42" s="174">
        <v>48</v>
      </c>
      <c r="U42" s="176" t="s">
        <v>154</v>
      </c>
    </row>
    <row r="43" spans="1:21" ht="15.95" customHeight="1">
      <c r="A43" s="170" t="s">
        <v>205</v>
      </c>
      <c r="B43" s="171">
        <v>9</v>
      </c>
      <c r="C43" s="172" t="s">
        <v>154</v>
      </c>
      <c r="E43" s="171">
        <v>5</v>
      </c>
      <c r="F43" s="172" t="s">
        <v>154</v>
      </c>
      <c r="H43" s="174">
        <v>8.5</v>
      </c>
      <c r="I43" s="176" t="s">
        <v>154</v>
      </c>
      <c r="K43" s="174">
        <v>18</v>
      </c>
      <c r="L43" s="176" t="s">
        <v>150</v>
      </c>
      <c r="N43" s="171">
        <v>4</v>
      </c>
      <c r="O43" s="172" t="s">
        <v>154</v>
      </c>
      <c r="Q43" s="174">
        <v>2</v>
      </c>
      <c r="R43" s="176" t="s">
        <v>154</v>
      </c>
      <c r="T43" s="174">
        <v>46.5</v>
      </c>
      <c r="U43" s="176" t="s">
        <v>154</v>
      </c>
    </row>
    <row r="44" spans="1:21" ht="15.95" customHeight="1">
      <c r="A44" s="170" t="s">
        <v>200</v>
      </c>
      <c r="B44" s="171">
        <v>13.5</v>
      </c>
      <c r="C44" s="172" t="s">
        <v>150</v>
      </c>
      <c r="E44" s="171">
        <v>8</v>
      </c>
      <c r="F44" s="172" t="s">
        <v>153</v>
      </c>
      <c r="H44" s="174">
        <v>10</v>
      </c>
      <c r="I44" s="176" t="s">
        <v>154</v>
      </c>
      <c r="K44" s="174">
        <v>17.5</v>
      </c>
      <c r="L44" s="176" t="s">
        <v>150</v>
      </c>
      <c r="N44" s="171">
        <v>6</v>
      </c>
      <c r="O44" s="172" t="s">
        <v>154</v>
      </c>
      <c r="Q44" s="174">
        <v>3</v>
      </c>
      <c r="R44" s="176" t="s">
        <v>154</v>
      </c>
      <c r="T44" s="174">
        <v>58</v>
      </c>
      <c r="U44" s="176" t="s">
        <v>152</v>
      </c>
    </row>
    <row r="45" spans="1:21" ht="15.95" customHeight="1">
      <c r="A45" s="170" t="s">
        <v>211</v>
      </c>
      <c r="B45" s="171">
        <v>14</v>
      </c>
      <c r="C45" s="172" t="s">
        <v>150</v>
      </c>
      <c r="E45" s="171">
        <v>7</v>
      </c>
      <c r="F45" s="172" t="s">
        <v>152</v>
      </c>
      <c r="H45" s="174">
        <v>4.5</v>
      </c>
      <c r="I45" s="176" t="s">
        <v>154</v>
      </c>
      <c r="K45" s="174">
        <v>16</v>
      </c>
      <c r="L45" s="176" t="s">
        <v>153</v>
      </c>
      <c r="N45" s="171">
        <v>4.5</v>
      </c>
      <c r="O45" s="172" t="s">
        <v>154</v>
      </c>
      <c r="Q45" s="174">
        <v>7</v>
      </c>
      <c r="R45" s="176" t="s">
        <v>150</v>
      </c>
      <c r="T45" s="174">
        <v>53</v>
      </c>
      <c r="U45" s="176" t="s">
        <v>152</v>
      </c>
    </row>
    <row r="46" spans="1:21" ht="15.95" customHeight="1">
      <c r="A46" s="170" t="s">
        <v>194</v>
      </c>
      <c r="B46" s="171">
        <v>14</v>
      </c>
      <c r="C46" s="172" t="s">
        <v>150</v>
      </c>
      <c r="E46" s="171">
        <v>6</v>
      </c>
      <c r="F46" s="172" t="s">
        <v>154</v>
      </c>
      <c r="H46" s="174">
        <v>4.5</v>
      </c>
      <c r="I46" s="176" t="s">
        <v>154</v>
      </c>
      <c r="K46" s="174">
        <v>19</v>
      </c>
      <c r="L46" s="176" t="s">
        <v>150</v>
      </c>
      <c r="N46" s="171">
        <v>7</v>
      </c>
      <c r="O46" s="172" t="s">
        <v>154</v>
      </c>
      <c r="Q46" s="174">
        <v>3</v>
      </c>
      <c r="R46" s="176" t="s">
        <v>154</v>
      </c>
      <c r="T46" s="174">
        <v>53.5</v>
      </c>
      <c r="U46" s="176" t="s">
        <v>152</v>
      </c>
    </row>
    <row r="47" spans="1:21" ht="15.95" customHeight="1">
      <c r="A47" s="170" t="s">
        <v>197</v>
      </c>
      <c r="B47" s="171">
        <v>11.5</v>
      </c>
      <c r="C47" s="172" t="s">
        <v>153</v>
      </c>
      <c r="E47" s="171">
        <v>9</v>
      </c>
      <c r="F47" s="172" t="s">
        <v>150</v>
      </c>
      <c r="H47" s="174">
        <v>15</v>
      </c>
      <c r="I47" s="176" t="s">
        <v>152</v>
      </c>
      <c r="K47" s="174">
        <v>18</v>
      </c>
      <c r="L47" s="176" t="s">
        <v>150</v>
      </c>
      <c r="N47" s="171">
        <v>7</v>
      </c>
      <c r="O47" s="172" t="s">
        <v>154</v>
      </c>
      <c r="Q47" s="174">
        <v>4</v>
      </c>
      <c r="R47" s="176" t="s">
        <v>154</v>
      </c>
      <c r="T47" s="174">
        <v>64.5</v>
      </c>
      <c r="U47" s="176" t="s">
        <v>153</v>
      </c>
    </row>
    <row r="48" spans="1:21" ht="15.95" customHeight="1">
      <c r="A48" s="170" t="s">
        <v>193</v>
      </c>
      <c r="B48" s="171">
        <v>13.5</v>
      </c>
      <c r="C48" s="172" t="s">
        <v>150</v>
      </c>
      <c r="E48" s="171">
        <v>10</v>
      </c>
      <c r="F48" s="172" t="s">
        <v>150</v>
      </c>
      <c r="H48" s="174">
        <v>19.5</v>
      </c>
      <c r="I48" s="176" t="s">
        <v>153</v>
      </c>
      <c r="K48" s="174">
        <v>18.5</v>
      </c>
      <c r="L48" s="176" t="s">
        <v>150</v>
      </c>
      <c r="N48" s="171">
        <v>5</v>
      </c>
      <c r="O48" s="172" t="s">
        <v>154</v>
      </c>
      <c r="Q48" s="174">
        <v>1</v>
      </c>
      <c r="R48" s="176" t="s">
        <v>154</v>
      </c>
      <c r="T48" s="174">
        <v>67.5</v>
      </c>
      <c r="U48" s="176" t="s">
        <v>153</v>
      </c>
    </row>
    <row r="49" spans="1:21" ht="15.95" customHeight="1">
      <c r="A49" s="170" t="s">
        <v>170</v>
      </c>
      <c r="B49" s="171">
        <v>16</v>
      </c>
      <c r="C49" s="172" t="s">
        <v>151</v>
      </c>
      <c r="E49" s="171">
        <v>11</v>
      </c>
      <c r="F49" s="172" t="s">
        <v>151</v>
      </c>
      <c r="H49" s="174">
        <v>17.5</v>
      </c>
      <c r="I49" s="176" t="s">
        <v>152</v>
      </c>
      <c r="K49" s="174">
        <v>22</v>
      </c>
      <c r="L49" s="176" t="s">
        <v>151</v>
      </c>
      <c r="N49" s="171">
        <v>10</v>
      </c>
      <c r="O49" s="172" t="s">
        <v>153</v>
      </c>
      <c r="Q49" s="174">
        <v>7</v>
      </c>
      <c r="R49" s="176" t="s">
        <v>150</v>
      </c>
      <c r="T49" s="174">
        <v>83.5</v>
      </c>
      <c r="U49" s="176" t="s">
        <v>150</v>
      </c>
    </row>
    <row r="50" spans="1:21" ht="15.95" customHeight="1">
      <c r="A50" s="170" t="s">
        <v>217</v>
      </c>
      <c r="B50" s="171">
        <v>6</v>
      </c>
      <c r="C50" s="172" t="s">
        <v>154</v>
      </c>
      <c r="E50" s="171">
        <v>2</v>
      </c>
      <c r="F50" s="172" t="s">
        <v>154</v>
      </c>
      <c r="H50" s="174">
        <v>-4.5</v>
      </c>
      <c r="I50" s="176" t="s">
        <v>154</v>
      </c>
      <c r="K50" s="174">
        <v>12</v>
      </c>
      <c r="L50" s="176" t="s">
        <v>154</v>
      </c>
      <c r="N50" s="171">
        <v>1</v>
      </c>
      <c r="O50" s="172" t="s">
        <v>154</v>
      </c>
      <c r="Q50" s="174">
        <v>1</v>
      </c>
      <c r="R50" s="176" t="s">
        <v>154</v>
      </c>
      <c r="T50" s="174">
        <v>17.5</v>
      </c>
      <c r="U50" s="176" t="s">
        <v>154</v>
      </c>
    </row>
    <row r="51" spans="1:21" ht="15.95" customHeight="1">
      <c r="A51" s="170" t="s">
        <v>171</v>
      </c>
      <c r="B51" s="171">
        <v>12</v>
      </c>
      <c r="C51" s="172" t="s">
        <v>153</v>
      </c>
      <c r="E51" s="171">
        <v>12</v>
      </c>
      <c r="F51" s="172" t="s">
        <v>151</v>
      </c>
      <c r="H51" s="174">
        <v>15.5</v>
      </c>
      <c r="I51" s="176" t="s">
        <v>152</v>
      </c>
      <c r="K51" s="174">
        <v>20</v>
      </c>
      <c r="L51" s="176" t="s">
        <v>151</v>
      </c>
      <c r="N51" s="171">
        <v>12</v>
      </c>
      <c r="O51" s="172" t="s">
        <v>150</v>
      </c>
      <c r="Q51" s="174">
        <v>5</v>
      </c>
      <c r="R51" s="176" t="s">
        <v>152</v>
      </c>
      <c r="T51" s="174">
        <v>76.5</v>
      </c>
      <c r="U51" s="176" t="s">
        <v>150</v>
      </c>
    </row>
    <row r="52" spans="1:21" ht="15.95" customHeight="1">
      <c r="A52" s="170" t="s">
        <v>184</v>
      </c>
      <c r="B52" s="171">
        <v>11</v>
      </c>
      <c r="C52" s="172" t="s">
        <v>153</v>
      </c>
      <c r="E52" s="171">
        <v>6</v>
      </c>
      <c r="F52" s="172" t="s">
        <v>154</v>
      </c>
      <c r="H52" s="174">
        <v>17.5</v>
      </c>
      <c r="I52" s="176" t="s">
        <v>152</v>
      </c>
      <c r="K52" s="174">
        <v>16</v>
      </c>
      <c r="L52" s="176" t="s">
        <v>153</v>
      </c>
      <c r="N52" s="171">
        <v>7</v>
      </c>
      <c r="O52" s="172" t="s">
        <v>154</v>
      </c>
      <c r="Q52" s="174">
        <v>6</v>
      </c>
      <c r="R52" s="176" t="s">
        <v>153</v>
      </c>
      <c r="T52" s="174">
        <v>63.5</v>
      </c>
      <c r="U52" s="176" t="s">
        <v>153</v>
      </c>
    </row>
    <row r="53" spans="1:21">
      <c r="E53" s="174"/>
      <c r="F53" s="174"/>
      <c r="N53" s="174"/>
      <c r="O53" s="174"/>
    </row>
    <row r="54" spans="1:21">
      <c r="E54" s="174"/>
      <c r="F54" s="174"/>
      <c r="N54" s="174"/>
      <c r="O54" s="174"/>
    </row>
  </sheetData>
  <mergeCells count="7">
    <mergeCell ref="T1:U1"/>
    <mergeCell ref="B1:C1"/>
    <mergeCell ref="E1:F1"/>
    <mergeCell ref="H1:I1"/>
    <mergeCell ref="K1:L1"/>
    <mergeCell ref="Q1:R1"/>
    <mergeCell ref="N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55"/>
  <sheetViews>
    <sheetView workbookViewId="0">
      <pane xSplit="1" ySplit="2" topLeftCell="B22" activePane="bottomRight" state="frozen"/>
      <selection pane="topRight" activeCell="B1" sqref="B1"/>
      <selection pane="bottomLeft" activeCell="A3" sqref="A3"/>
      <selection pane="bottomRight" activeCell="A56" sqref="A56"/>
    </sheetView>
  </sheetViews>
  <sheetFormatPr defaultRowHeight="15"/>
  <cols>
    <col min="1" max="1" width="16.5703125" customWidth="1"/>
    <col min="2" max="2" width="17.85546875" style="25" customWidth="1"/>
    <col min="3" max="3" width="15" style="25" customWidth="1"/>
    <col min="4" max="4" width="16.28515625" style="25" customWidth="1"/>
    <col min="5" max="5" width="15.28515625" style="25" bestFit="1" customWidth="1"/>
    <col min="6" max="6" width="13.7109375" style="25" bestFit="1" customWidth="1"/>
    <col min="7" max="7" width="15.5703125" style="25" customWidth="1"/>
    <col min="8" max="8" width="21.5703125" style="25" customWidth="1"/>
    <col min="9" max="9" width="32" style="25" customWidth="1"/>
    <col min="10" max="10" width="15.85546875" style="25" customWidth="1"/>
    <col min="11" max="11" width="15" style="25" customWidth="1"/>
    <col min="12" max="12" width="15.28515625" style="25" bestFit="1" customWidth="1"/>
    <col min="13" max="13" width="13.7109375" style="25" bestFit="1" customWidth="1"/>
    <col min="14" max="14" width="17.140625" style="25" customWidth="1"/>
    <col min="15" max="15" width="21.42578125" customWidth="1"/>
    <col min="16" max="16" width="20" style="38" customWidth="1"/>
    <col min="17" max="17" width="30.5703125" style="38" customWidth="1"/>
  </cols>
  <sheetData>
    <row r="1" spans="1:17" s="1" customFormat="1" ht="24" customHeight="1" thickBot="1">
      <c r="A1" s="42"/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54"/>
      <c r="Q1" s="55"/>
    </row>
    <row r="2" spans="1:17" s="2" customFormat="1" ht="75">
      <c r="A2" s="44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  <c r="G2" s="45" t="s">
        <v>7</v>
      </c>
      <c r="H2" s="45" t="s">
        <v>8</v>
      </c>
      <c r="I2" s="46" t="s">
        <v>134</v>
      </c>
      <c r="J2" s="56" t="s">
        <v>9</v>
      </c>
      <c r="K2" s="45" t="s">
        <v>10</v>
      </c>
      <c r="L2" s="45" t="s">
        <v>11</v>
      </c>
      <c r="M2" s="45" t="s">
        <v>12</v>
      </c>
      <c r="N2" s="45" t="s">
        <v>136</v>
      </c>
      <c r="O2" s="45" t="s">
        <v>13</v>
      </c>
      <c r="P2" s="45" t="s">
        <v>8</v>
      </c>
      <c r="Q2" s="46" t="s">
        <v>135</v>
      </c>
    </row>
    <row r="3" spans="1:17">
      <c r="A3" s="3" t="s">
        <v>14</v>
      </c>
      <c r="B3" s="4">
        <v>759489511</v>
      </c>
      <c r="C3" s="15">
        <v>17310159</v>
      </c>
      <c r="D3" s="16">
        <v>2.3E-2</v>
      </c>
      <c r="E3" s="17">
        <v>-36760232</v>
      </c>
      <c r="F3" s="17">
        <v>-5994289</v>
      </c>
      <c r="G3" s="16">
        <v>0.16300000000000001</v>
      </c>
      <c r="H3" s="40">
        <f>D3-G3</f>
        <v>-0.14000000000000001</v>
      </c>
      <c r="I3" s="47" t="s">
        <v>131</v>
      </c>
      <c r="J3" s="57">
        <v>759489511</v>
      </c>
      <c r="K3" s="4">
        <v>9566637</v>
      </c>
      <c r="L3" s="5">
        <v>0.01</v>
      </c>
      <c r="M3" s="6">
        <v>-36760232</v>
      </c>
      <c r="N3" s="6">
        <v>-3128256</v>
      </c>
      <c r="O3" s="5">
        <v>0.09</v>
      </c>
      <c r="P3" s="7">
        <f>L3-O3</f>
        <v>-0.08</v>
      </c>
      <c r="Q3" s="58" t="s">
        <v>132</v>
      </c>
    </row>
    <row r="4" spans="1:17">
      <c r="A4" s="8" t="s">
        <v>15</v>
      </c>
      <c r="B4" s="9">
        <v>429489605</v>
      </c>
      <c r="C4" s="9">
        <v>8977991</v>
      </c>
      <c r="D4" s="10">
        <v>2.1000000000000001E-2</v>
      </c>
      <c r="E4" s="11">
        <v>-23640506</v>
      </c>
      <c r="F4" s="11">
        <v>-203379</v>
      </c>
      <c r="G4" s="10">
        <v>8.9999999999999993E-3</v>
      </c>
      <c r="H4" s="10">
        <f t="shared" ref="H4:H53" si="0">D4-G4</f>
        <v>1.2000000000000002E-2</v>
      </c>
      <c r="I4" s="48" t="s">
        <v>138</v>
      </c>
      <c r="J4" s="59">
        <v>429489605</v>
      </c>
      <c r="K4" s="9">
        <v>15210123</v>
      </c>
      <c r="L4" s="12">
        <v>0.04</v>
      </c>
      <c r="M4" s="13">
        <v>-23640506</v>
      </c>
      <c r="N4" s="13">
        <v>0</v>
      </c>
      <c r="O4" s="12">
        <v>0</v>
      </c>
      <c r="P4" s="12">
        <f t="shared" ref="P4:P53" si="1">L4-O4</f>
        <v>0.04</v>
      </c>
      <c r="Q4" s="60" t="s">
        <v>133</v>
      </c>
    </row>
    <row r="5" spans="1:17" ht="30">
      <c r="A5" s="14" t="s">
        <v>16</v>
      </c>
      <c r="B5" s="15">
        <v>749060035</v>
      </c>
      <c r="C5" s="15">
        <v>17770876</v>
      </c>
      <c r="D5" s="16">
        <v>2.4E-2</v>
      </c>
      <c r="E5" s="17">
        <v>-45130552</v>
      </c>
      <c r="F5" s="17">
        <v>-15000000</v>
      </c>
      <c r="G5" s="16">
        <v>0.33200000000000002</v>
      </c>
      <c r="H5" s="40">
        <f t="shared" si="0"/>
        <v>-0.308</v>
      </c>
      <c r="I5" s="47" t="s">
        <v>139</v>
      </c>
      <c r="J5" s="61">
        <v>749060035</v>
      </c>
      <c r="K5" s="15">
        <v>38692412</v>
      </c>
      <c r="L5" s="18">
        <v>0.05</v>
      </c>
      <c r="M5" s="19">
        <v>-45130552</v>
      </c>
      <c r="N5" s="19">
        <v>0</v>
      </c>
      <c r="O5" s="18">
        <v>0</v>
      </c>
      <c r="P5" s="5">
        <f t="shared" si="1"/>
        <v>0.05</v>
      </c>
      <c r="Q5" s="62" t="s">
        <v>133</v>
      </c>
    </row>
    <row r="6" spans="1:17" ht="30">
      <c r="A6" s="8" t="s">
        <v>17</v>
      </c>
      <c r="B6" s="9">
        <v>503673316</v>
      </c>
      <c r="C6" s="9">
        <v>12316672</v>
      </c>
      <c r="D6" s="10">
        <v>2.4E-2</v>
      </c>
      <c r="E6" s="11">
        <v>-27628966</v>
      </c>
      <c r="F6" s="11">
        <v>-15056325</v>
      </c>
      <c r="G6" s="10">
        <v>0.54500000000000004</v>
      </c>
      <c r="H6" s="41">
        <f t="shared" si="0"/>
        <v>-0.52100000000000002</v>
      </c>
      <c r="I6" s="49" t="s">
        <v>139</v>
      </c>
      <c r="J6" s="59">
        <v>503673316</v>
      </c>
      <c r="K6" s="9">
        <v>10044224</v>
      </c>
      <c r="L6" s="12">
        <v>0.02</v>
      </c>
      <c r="M6" s="13">
        <v>-27628966</v>
      </c>
      <c r="N6" s="13">
        <v>0</v>
      </c>
      <c r="O6" s="12">
        <v>0</v>
      </c>
      <c r="P6" s="12">
        <f t="shared" si="1"/>
        <v>0.02</v>
      </c>
      <c r="Q6" s="60" t="s">
        <v>133</v>
      </c>
    </row>
    <row r="7" spans="1:17" ht="30">
      <c r="A7" s="14" t="s">
        <v>18</v>
      </c>
      <c r="B7" s="15">
        <v>3601445609</v>
      </c>
      <c r="C7" s="15">
        <v>79569168</v>
      </c>
      <c r="D7" s="16">
        <v>2.1999999999999999E-2</v>
      </c>
      <c r="E7" s="17">
        <v>-204757984</v>
      </c>
      <c r="F7" s="17">
        <v>-88115008</v>
      </c>
      <c r="G7" s="16">
        <v>0.43</v>
      </c>
      <c r="H7" s="40">
        <f t="shared" si="0"/>
        <v>-0.40799999999999997</v>
      </c>
      <c r="I7" s="47" t="s">
        <v>139</v>
      </c>
      <c r="J7" s="61">
        <v>3601445609</v>
      </c>
      <c r="K7" s="15">
        <v>406659946</v>
      </c>
      <c r="L7" s="18">
        <v>0.11</v>
      </c>
      <c r="M7" s="19">
        <v>-204757984</v>
      </c>
      <c r="N7" s="19">
        <v>-29221496</v>
      </c>
      <c r="O7" s="18">
        <v>0.14000000000000001</v>
      </c>
      <c r="P7" s="7">
        <f t="shared" si="1"/>
        <v>-3.0000000000000013E-2</v>
      </c>
      <c r="Q7" s="58" t="s">
        <v>131</v>
      </c>
    </row>
    <row r="8" spans="1:17">
      <c r="A8" s="8" t="s">
        <v>19</v>
      </c>
      <c r="B8" s="9">
        <v>527374735</v>
      </c>
      <c r="C8" s="9">
        <v>13098583</v>
      </c>
      <c r="D8" s="10">
        <v>2.5000000000000001E-2</v>
      </c>
      <c r="E8" s="11">
        <v>-30446020</v>
      </c>
      <c r="F8" s="11">
        <v>-6121339</v>
      </c>
      <c r="G8" s="10">
        <v>0.20100000000000001</v>
      </c>
      <c r="H8" s="41">
        <f t="shared" si="0"/>
        <v>-0.17600000000000002</v>
      </c>
      <c r="I8" s="49" t="s">
        <v>131</v>
      </c>
      <c r="J8" s="59">
        <v>527374735</v>
      </c>
      <c r="K8" s="9">
        <v>37404671</v>
      </c>
      <c r="L8" s="12">
        <v>7.0000000000000007E-2</v>
      </c>
      <c r="M8" s="13">
        <v>-30446020</v>
      </c>
      <c r="N8" s="13">
        <v>-24317360</v>
      </c>
      <c r="O8" s="12">
        <v>0.8</v>
      </c>
      <c r="P8" s="20">
        <f t="shared" si="1"/>
        <v>-0.73</v>
      </c>
      <c r="Q8" s="63" t="s">
        <v>137</v>
      </c>
    </row>
    <row r="9" spans="1:17">
      <c r="A9" s="14" t="s">
        <v>20</v>
      </c>
      <c r="B9" s="15">
        <v>498351678</v>
      </c>
      <c r="C9" s="15">
        <v>8838173</v>
      </c>
      <c r="D9" s="16">
        <v>1.7999999999999999E-2</v>
      </c>
      <c r="E9" s="17">
        <v>-31103435</v>
      </c>
      <c r="F9" s="17">
        <v>-6939956</v>
      </c>
      <c r="G9" s="16">
        <v>0.223</v>
      </c>
      <c r="H9" s="40">
        <f t="shared" si="0"/>
        <v>-0.20500000000000002</v>
      </c>
      <c r="I9" s="47" t="s">
        <v>131</v>
      </c>
      <c r="J9" s="61">
        <v>498351678</v>
      </c>
      <c r="K9" s="15">
        <v>36162782</v>
      </c>
      <c r="L9" s="18">
        <v>7.0000000000000007E-2</v>
      </c>
      <c r="M9" s="19">
        <v>-31103435</v>
      </c>
      <c r="N9" s="19">
        <v>-18465053</v>
      </c>
      <c r="O9" s="18">
        <v>0.59</v>
      </c>
      <c r="P9" s="7">
        <f t="shared" si="1"/>
        <v>-0.52</v>
      </c>
      <c r="Q9" s="58" t="s">
        <v>137</v>
      </c>
    </row>
    <row r="10" spans="1:17">
      <c r="A10" s="8" t="s">
        <v>21</v>
      </c>
      <c r="B10" s="9">
        <v>162354963</v>
      </c>
      <c r="C10" s="9">
        <v>4214257</v>
      </c>
      <c r="D10" s="10">
        <v>2.5999999999999999E-2</v>
      </c>
      <c r="E10" s="11">
        <v>-8592589</v>
      </c>
      <c r="F10" s="11">
        <v>-38420</v>
      </c>
      <c r="G10" s="10">
        <v>4.0000000000000001E-3</v>
      </c>
      <c r="H10" s="10">
        <f t="shared" si="0"/>
        <v>2.1999999999999999E-2</v>
      </c>
      <c r="I10" s="48" t="s">
        <v>138</v>
      </c>
      <c r="J10" s="59">
        <v>162354963</v>
      </c>
      <c r="K10" s="9">
        <v>10204270</v>
      </c>
      <c r="L10" s="12">
        <v>0.06</v>
      </c>
      <c r="M10" s="13">
        <v>-8592589</v>
      </c>
      <c r="N10" s="13">
        <v>-5544708</v>
      </c>
      <c r="O10" s="12">
        <v>0.65</v>
      </c>
      <c r="P10" s="20">
        <f t="shared" si="1"/>
        <v>-0.59000000000000008</v>
      </c>
      <c r="Q10" s="63" t="s">
        <v>137</v>
      </c>
    </row>
    <row r="11" spans="1:17">
      <c r="A11" s="14" t="s">
        <v>22</v>
      </c>
      <c r="B11" s="15">
        <v>153363171</v>
      </c>
      <c r="C11" s="15">
        <v>3650177</v>
      </c>
      <c r="D11" s="16">
        <v>2.4E-2</v>
      </c>
      <c r="E11" s="17">
        <v>-8507622</v>
      </c>
      <c r="F11" s="17">
        <v>0</v>
      </c>
      <c r="G11" s="16">
        <v>0</v>
      </c>
      <c r="H11" s="16">
        <f t="shared" si="0"/>
        <v>2.4E-2</v>
      </c>
      <c r="I11" s="50"/>
      <c r="J11" s="61">
        <v>153363171</v>
      </c>
      <c r="K11" s="15">
        <v>9936772</v>
      </c>
      <c r="L11" s="18">
        <v>0.06</v>
      </c>
      <c r="M11" s="19">
        <v>-8507622</v>
      </c>
      <c r="N11" s="19">
        <v>0</v>
      </c>
      <c r="O11" s="18">
        <v>0</v>
      </c>
      <c r="P11" s="5">
        <f t="shared" si="1"/>
        <v>0.06</v>
      </c>
      <c r="Q11" s="62"/>
    </row>
    <row r="12" spans="1:17">
      <c r="A12" s="8" t="s">
        <v>23</v>
      </c>
      <c r="B12" s="9">
        <v>1919341540</v>
      </c>
      <c r="C12" s="9">
        <v>52856355</v>
      </c>
      <c r="D12" s="10">
        <v>2.8000000000000001E-2</v>
      </c>
      <c r="E12" s="11">
        <v>-112633360</v>
      </c>
      <c r="F12" s="11">
        <v>-24700000</v>
      </c>
      <c r="G12" s="10">
        <v>0.219</v>
      </c>
      <c r="H12" s="41">
        <f t="shared" si="0"/>
        <v>-0.191</v>
      </c>
      <c r="I12" s="49" t="s">
        <v>131</v>
      </c>
      <c r="J12" s="59">
        <v>1919341540</v>
      </c>
      <c r="K12" s="9">
        <v>9330362</v>
      </c>
      <c r="L12" s="12">
        <v>0</v>
      </c>
      <c r="M12" s="13">
        <v>-112633360</v>
      </c>
      <c r="N12" s="13">
        <v>-1000000</v>
      </c>
      <c r="O12" s="12">
        <v>0.01</v>
      </c>
      <c r="P12" s="20">
        <f t="shared" si="1"/>
        <v>-0.01</v>
      </c>
      <c r="Q12" s="60" t="s">
        <v>138</v>
      </c>
    </row>
    <row r="13" spans="1:17" ht="30">
      <c r="A13" s="14" t="s">
        <v>24</v>
      </c>
      <c r="B13" s="15">
        <v>1303828663</v>
      </c>
      <c r="C13" s="15">
        <v>33864189</v>
      </c>
      <c r="D13" s="16">
        <v>2.5999999999999999E-2</v>
      </c>
      <c r="E13" s="17">
        <v>-76258519</v>
      </c>
      <c r="F13" s="17">
        <v>-34008527</v>
      </c>
      <c r="G13" s="16">
        <v>0.44600000000000001</v>
      </c>
      <c r="H13" s="40">
        <f t="shared" si="0"/>
        <v>-0.42</v>
      </c>
      <c r="I13" s="47" t="s">
        <v>139</v>
      </c>
      <c r="J13" s="61">
        <v>1303828663</v>
      </c>
      <c r="K13" s="15">
        <v>48815770</v>
      </c>
      <c r="L13" s="18">
        <v>0.04</v>
      </c>
      <c r="M13" s="19">
        <v>-76258519</v>
      </c>
      <c r="N13" s="19">
        <v>-39821776</v>
      </c>
      <c r="O13" s="18">
        <v>0.52</v>
      </c>
      <c r="P13" s="7">
        <f t="shared" si="1"/>
        <v>-0.48000000000000004</v>
      </c>
      <c r="Q13" s="58" t="s">
        <v>137</v>
      </c>
    </row>
    <row r="14" spans="1:17">
      <c r="A14" s="8" t="s">
        <v>25</v>
      </c>
      <c r="B14" s="9">
        <v>163444615</v>
      </c>
      <c r="C14" s="9">
        <v>3769360</v>
      </c>
      <c r="D14" s="10">
        <v>2.3E-2</v>
      </c>
      <c r="E14" s="11">
        <v>-10680309</v>
      </c>
      <c r="F14" s="11">
        <v>-260000</v>
      </c>
      <c r="G14" s="10">
        <v>2.4E-2</v>
      </c>
      <c r="H14" s="41">
        <f t="shared" si="0"/>
        <v>-1.0000000000000009E-3</v>
      </c>
      <c r="I14" s="51" t="s">
        <v>138</v>
      </c>
      <c r="J14" s="59">
        <v>163444615</v>
      </c>
      <c r="K14" s="9">
        <v>9898885</v>
      </c>
      <c r="L14" s="12">
        <v>0.06</v>
      </c>
      <c r="M14" s="13">
        <v>-10680309</v>
      </c>
      <c r="N14" s="13">
        <v>-2442650</v>
      </c>
      <c r="O14" s="12">
        <v>0.23</v>
      </c>
      <c r="P14" s="20">
        <f t="shared" si="1"/>
        <v>-0.17</v>
      </c>
      <c r="Q14" s="63" t="s">
        <v>131</v>
      </c>
    </row>
    <row r="15" spans="1:17" ht="30">
      <c r="A15" s="14" t="s">
        <v>26</v>
      </c>
      <c r="B15" s="15">
        <v>284623704</v>
      </c>
      <c r="C15" s="15">
        <v>5998847</v>
      </c>
      <c r="D15" s="16">
        <v>2.1000000000000001E-2</v>
      </c>
      <c r="E15" s="17">
        <v>-17024352</v>
      </c>
      <c r="F15" s="17">
        <v>-7532480</v>
      </c>
      <c r="G15" s="16">
        <v>0.442</v>
      </c>
      <c r="H15" s="40">
        <f t="shared" si="0"/>
        <v>-0.42099999999999999</v>
      </c>
      <c r="I15" s="47" t="s">
        <v>139</v>
      </c>
      <c r="J15" s="61">
        <v>284623704</v>
      </c>
      <c r="K15" s="15">
        <v>9673382</v>
      </c>
      <c r="L15" s="18">
        <v>0.03</v>
      </c>
      <c r="M15" s="19">
        <v>-17024352</v>
      </c>
      <c r="N15" s="19">
        <v>0</v>
      </c>
      <c r="O15" s="18">
        <v>0</v>
      </c>
      <c r="P15" s="5">
        <f t="shared" si="1"/>
        <v>0.03</v>
      </c>
      <c r="Q15" s="62" t="s">
        <v>133</v>
      </c>
    </row>
    <row r="16" spans="1:17">
      <c r="A16" s="8" t="s">
        <v>27</v>
      </c>
      <c r="B16" s="9">
        <v>1369021783</v>
      </c>
      <c r="C16" s="9">
        <v>33195420</v>
      </c>
      <c r="D16" s="10">
        <v>2.4E-2</v>
      </c>
      <c r="E16" s="11">
        <v>-76424382</v>
      </c>
      <c r="F16" s="11">
        <v>0</v>
      </c>
      <c r="G16" s="10">
        <v>0</v>
      </c>
      <c r="H16" s="10">
        <f t="shared" si="0"/>
        <v>2.4E-2</v>
      </c>
      <c r="I16" s="48" t="s">
        <v>133</v>
      </c>
      <c r="J16" s="59">
        <v>1369021783</v>
      </c>
      <c r="K16" s="9">
        <v>89412309</v>
      </c>
      <c r="L16" s="12">
        <v>7.0000000000000007E-2</v>
      </c>
      <c r="M16" s="13">
        <v>-76424382</v>
      </c>
      <c r="N16" s="13">
        <v>0</v>
      </c>
      <c r="O16" s="12">
        <v>0</v>
      </c>
      <c r="P16" s="12">
        <f t="shared" si="1"/>
        <v>7.0000000000000007E-2</v>
      </c>
      <c r="Q16" s="60" t="s">
        <v>133</v>
      </c>
    </row>
    <row r="17" spans="1:17">
      <c r="A17" s="14" t="s">
        <v>28</v>
      </c>
      <c r="B17" s="15">
        <v>965911957</v>
      </c>
      <c r="C17" s="15">
        <v>23737867</v>
      </c>
      <c r="D17" s="16">
        <v>2.5000000000000001E-2</v>
      </c>
      <c r="E17" s="17">
        <v>-58758140</v>
      </c>
      <c r="F17" s="17">
        <v>0</v>
      </c>
      <c r="G17" s="16">
        <v>0</v>
      </c>
      <c r="H17" s="16">
        <f t="shared" si="0"/>
        <v>2.5000000000000001E-2</v>
      </c>
      <c r="I17" s="50" t="s">
        <v>133</v>
      </c>
      <c r="J17" s="61">
        <v>965911957</v>
      </c>
      <c r="K17" s="15">
        <v>33445550</v>
      </c>
      <c r="L17" s="18">
        <v>0.03</v>
      </c>
      <c r="M17" s="19">
        <v>-58758140</v>
      </c>
      <c r="N17" s="19">
        <v>-29852175</v>
      </c>
      <c r="O17" s="18">
        <v>0.51</v>
      </c>
      <c r="P17" s="7">
        <f t="shared" si="1"/>
        <v>-0.48</v>
      </c>
      <c r="Q17" s="58" t="s">
        <v>137</v>
      </c>
    </row>
    <row r="18" spans="1:17">
      <c r="A18" s="8" t="s">
        <v>29</v>
      </c>
      <c r="B18" s="9">
        <v>465991022</v>
      </c>
      <c r="C18" s="9">
        <v>11935114</v>
      </c>
      <c r="D18" s="10">
        <v>2.5999999999999999E-2</v>
      </c>
      <c r="E18" s="11">
        <v>-25530885</v>
      </c>
      <c r="F18" s="11">
        <v>0</v>
      </c>
      <c r="G18" s="10">
        <v>0</v>
      </c>
      <c r="H18" s="10">
        <f t="shared" si="0"/>
        <v>2.5999999999999999E-2</v>
      </c>
      <c r="I18" s="48" t="s">
        <v>133</v>
      </c>
      <c r="J18" s="59">
        <v>465991022</v>
      </c>
      <c r="K18" s="9">
        <v>10047213</v>
      </c>
      <c r="L18" s="12">
        <v>0.02</v>
      </c>
      <c r="M18" s="13">
        <v>-25530885</v>
      </c>
      <c r="N18" s="13">
        <v>0</v>
      </c>
      <c r="O18" s="12">
        <v>0</v>
      </c>
      <c r="P18" s="12">
        <f t="shared" si="1"/>
        <v>0.02</v>
      </c>
      <c r="Q18" s="60" t="s">
        <v>133</v>
      </c>
    </row>
    <row r="19" spans="1:17">
      <c r="A19" s="14" t="s">
        <v>30</v>
      </c>
      <c r="B19" s="15">
        <v>375632641</v>
      </c>
      <c r="C19" s="15">
        <v>10819419</v>
      </c>
      <c r="D19" s="16">
        <v>2.9000000000000001E-2</v>
      </c>
      <c r="E19" s="17">
        <v>-20682571</v>
      </c>
      <c r="F19" s="17">
        <v>-629108</v>
      </c>
      <c r="G19" s="16">
        <v>0.03</v>
      </c>
      <c r="H19" s="40">
        <f t="shared" si="0"/>
        <v>-9.9999999999999742E-4</v>
      </c>
      <c r="I19" s="50" t="s">
        <v>138</v>
      </c>
      <c r="J19" s="61">
        <v>375632641</v>
      </c>
      <c r="K19" s="15">
        <v>9396266</v>
      </c>
      <c r="L19" s="18">
        <v>0.03</v>
      </c>
      <c r="M19" s="19">
        <v>-20682571</v>
      </c>
      <c r="N19" s="19">
        <v>-401587</v>
      </c>
      <c r="O19" s="18">
        <v>0.02</v>
      </c>
      <c r="P19" s="5">
        <f t="shared" si="1"/>
        <v>9.9999999999999985E-3</v>
      </c>
      <c r="Q19" s="62" t="s">
        <v>138</v>
      </c>
    </row>
    <row r="20" spans="1:17">
      <c r="A20" s="8" t="s">
        <v>31</v>
      </c>
      <c r="B20" s="9">
        <v>659818964</v>
      </c>
      <c r="C20" s="9">
        <v>14347286</v>
      </c>
      <c r="D20" s="10">
        <v>2.1999999999999999E-2</v>
      </c>
      <c r="E20" s="11">
        <v>-36652357</v>
      </c>
      <c r="F20" s="11">
        <v>-6000000</v>
      </c>
      <c r="G20" s="10">
        <v>0.16400000000000001</v>
      </c>
      <c r="H20" s="41">
        <f t="shared" si="0"/>
        <v>-0.14200000000000002</v>
      </c>
      <c r="I20" s="49" t="s">
        <v>131</v>
      </c>
      <c r="J20" s="59">
        <v>659818964</v>
      </c>
      <c r="K20" s="9">
        <v>11079559</v>
      </c>
      <c r="L20" s="12">
        <v>0.02</v>
      </c>
      <c r="M20" s="13">
        <v>-36652357</v>
      </c>
      <c r="N20" s="13">
        <v>-6000000</v>
      </c>
      <c r="O20" s="12">
        <v>0.16</v>
      </c>
      <c r="P20" s="20">
        <f t="shared" si="1"/>
        <v>-0.14000000000000001</v>
      </c>
      <c r="Q20" s="63" t="s">
        <v>131</v>
      </c>
    </row>
    <row r="21" spans="1:17">
      <c r="A21" s="14" t="s">
        <v>32</v>
      </c>
      <c r="B21" s="15">
        <v>684457913</v>
      </c>
      <c r="C21" s="15">
        <v>13447191</v>
      </c>
      <c r="D21" s="16">
        <v>0.02</v>
      </c>
      <c r="E21" s="17">
        <v>-38929303</v>
      </c>
      <c r="F21" s="17">
        <v>-5000000</v>
      </c>
      <c r="G21" s="16">
        <v>0.128</v>
      </c>
      <c r="H21" s="40">
        <f t="shared" si="0"/>
        <v>-0.108</v>
      </c>
      <c r="I21" s="47" t="s">
        <v>131</v>
      </c>
      <c r="J21" s="61">
        <v>684457913</v>
      </c>
      <c r="K21" s="15">
        <v>9886938</v>
      </c>
      <c r="L21" s="18">
        <v>0.01</v>
      </c>
      <c r="M21" s="19">
        <v>-38929303</v>
      </c>
      <c r="N21" s="19">
        <v>-10000000</v>
      </c>
      <c r="O21" s="18">
        <v>0.26</v>
      </c>
      <c r="P21" s="7">
        <f t="shared" si="1"/>
        <v>-0.25</v>
      </c>
      <c r="Q21" s="58" t="s">
        <v>137</v>
      </c>
    </row>
    <row r="22" spans="1:17">
      <c r="A22" s="8" t="s">
        <v>33</v>
      </c>
      <c r="B22" s="9">
        <v>175412411</v>
      </c>
      <c r="C22" s="9">
        <v>3763077</v>
      </c>
      <c r="D22" s="10">
        <v>2.1000000000000001E-2</v>
      </c>
      <c r="E22" s="11">
        <v>-8799960</v>
      </c>
      <c r="F22" s="11">
        <v>0</v>
      </c>
      <c r="G22" s="10">
        <v>0</v>
      </c>
      <c r="H22" s="10">
        <f t="shared" si="0"/>
        <v>2.1000000000000001E-2</v>
      </c>
      <c r="I22" s="48" t="s">
        <v>133</v>
      </c>
      <c r="J22" s="59">
        <v>175412411</v>
      </c>
      <c r="K22" s="9">
        <v>10286823</v>
      </c>
      <c r="L22" s="12">
        <v>0.06</v>
      </c>
      <c r="M22" s="13">
        <v>-8799960</v>
      </c>
      <c r="N22" s="13">
        <v>-1722802</v>
      </c>
      <c r="O22" s="12">
        <v>0.2</v>
      </c>
      <c r="P22" s="20">
        <f t="shared" si="1"/>
        <v>-0.14000000000000001</v>
      </c>
      <c r="Q22" s="63" t="s">
        <v>131</v>
      </c>
    </row>
    <row r="23" spans="1:17">
      <c r="A23" s="14" t="s">
        <v>34</v>
      </c>
      <c r="B23" s="15">
        <v>596353633</v>
      </c>
      <c r="C23" s="15">
        <v>12304109</v>
      </c>
      <c r="D23" s="16">
        <v>2.1000000000000001E-2</v>
      </c>
      <c r="E23" s="17">
        <v>-35372721</v>
      </c>
      <c r="F23" s="17">
        <v>-958513</v>
      </c>
      <c r="G23" s="16">
        <v>2.7E-2</v>
      </c>
      <c r="H23" s="40">
        <f t="shared" si="0"/>
        <v>-5.9999999999999984E-3</v>
      </c>
      <c r="I23" s="50" t="s">
        <v>138</v>
      </c>
      <c r="J23" s="61">
        <v>596353633</v>
      </c>
      <c r="K23" s="15">
        <v>49204263</v>
      </c>
      <c r="L23" s="18">
        <v>0.08</v>
      </c>
      <c r="M23" s="19">
        <v>-35372721</v>
      </c>
      <c r="N23" s="19">
        <v>-4235975</v>
      </c>
      <c r="O23" s="18">
        <v>0.12</v>
      </c>
      <c r="P23" s="7">
        <f t="shared" si="1"/>
        <v>-3.9999999999999994E-2</v>
      </c>
      <c r="Q23" s="58" t="s">
        <v>131</v>
      </c>
    </row>
    <row r="24" spans="1:17">
      <c r="A24" s="8" t="s">
        <v>35</v>
      </c>
      <c r="B24" s="9">
        <v>606268058</v>
      </c>
      <c r="C24" s="9">
        <v>11917734</v>
      </c>
      <c r="D24" s="10">
        <v>0.02</v>
      </c>
      <c r="E24" s="11">
        <v>-38113703</v>
      </c>
      <c r="F24" s="11">
        <v>-7914007</v>
      </c>
      <c r="G24" s="10">
        <v>0.20799999999999999</v>
      </c>
      <c r="H24" s="41">
        <f t="shared" si="0"/>
        <v>-0.188</v>
      </c>
      <c r="I24" s="49" t="s">
        <v>131</v>
      </c>
      <c r="J24" s="59">
        <v>606268058</v>
      </c>
      <c r="K24" s="9">
        <v>62222114</v>
      </c>
      <c r="L24" s="12">
        <v>0.1</v>
      </c>
      <c r="M24" s="13">
        <v>-38113703</v>
      </c>
      <c r="N24" s="13">
        <v>-13622400</v>
      </c>
      <c r="O24" s="12">
        <v>0.36</v>
      </c>
      <c r="P24" s="20">
        <f t="shared" si="1"/>
        <v>-0.26</v>
      </c>
      <c r="Q24" s="63" t="s">
        <v>137</v>
      </c>
    </row>
    <row r="25" spans="1:17" ht="30">
      <c r="A25" s="14" t="s">
        <v>36</v>
      </c>
      <c r="B25" s="15">
        <v>1056502309</v>
      </c>
      <c r="C25" s="15">
        <v>27640619</v>
      </c>
      <c r="D25" s="16">
        <v>2.5999999999999999E-2</v>
      </c>
      <c r="E25" s="17">
        <v>-59689106</v>
      </c>
      <c r="F25" s="17">
        <v>-20000000</v>
      </c>
      <c r="G25" s="16">
        <v>0.33500000000000002</v>
      </c>
      <c r="H25" s="40">
        <f t="shared" si="0"/>
        <v>-0.309</v>
      </c>
      <c r="I25" s="47" t="s">
        <v>139</v>
      </c>
      <c r="J25" s="61">
        <v>1056502309</v>
      </c>
      <c r="K25" s="15">
        <v>63669951</v>
      </c>
      <c r="L25" s="18">
        <v>0.06</v>
      </c>
      <c r="M25" s="19">
        <v>-59689106</v>
      </c>
      <c r="N25" s="19">
        <v>-39689106</v>
      </c>
      <c r="O25" s="18">
        <v>0.66</v>
      </c>
      <c r="P25" s="7">
        <f t="shared" si="1"/>
        <v>-0.60000000000000009</v>
      </c>
      <c r="Q25" s="58" t="s">
        <v>137</v>
      </c>
    </row>
    <row r="26" spans="1:17">
      <c r="A26" s="8" t="s">
        <v>37</v>
      </c>
      <c r="B26" s="9">
        <v>633004675</v>
      </c>
      <c r="C26" s="9">
        <v>18640105</v>
      </c>
      <c r="D26" s="10">
        <v>2.9000000000000001E-2</v>
      </c>
      <c r="E26" s="11">
        <v>-33387079</v>
      </c>
      <c r="F26" s="11">
        <v>-22889</v>
      </c>
      <c r="G26" s="10">
        <v>1E-3</v>
      </c>
      <c r="H26" s="10">
        <f t="shared" si="0"/>
        <v>2.8000000000000001E-2</v>
      </c>
      <c r="I26" s="48" t="s">
        <v>138</v>
      </c>
      <c r="J26" s="59">
        <v>633004675</v>
      </c>
      <c r="K26" s="9">
        <v>26441630</v>
      </c>
      <c r="L26" s="12">
        <v>0.04</v>
      </c>
      <c r="M26" s="13">
        <v>-33387079</v>
      </c>
      <c r="N26" s="13">
        <v>-10318964</v>
      </c>
      <c r="O26" s="12">
        <v>0.31</v>
      </c>
      <c r="P26" s="20">
        <f t="shared" si="1"/>
        <v>-0.27</v>
      </c>
      <c r="Q26" s="63" t="s">
        <v>137</v>
      </c>
    </row>
    <row r="27" spans="1:17">
      <c r="A27" s="14" t="s">
        <v>38</v>
      </c>
      <c r="B27" s="15">
        <v>472327827</v>
      </c>
      <c r="C27" s="15">
        <v>11940263</v>
      </c>
      <c r="D27" s="16">
        <v>2.5000000000000001E-2</v>
      </c>
      <c r="E27" s="17">
        <v>-25246182</v>
      </c>
      <c r="F27" s="17">
        <v>-955221</v>
      </c>
      <c r="G27" s="16">
        <v>3.7999999999999999E-2</v>
      </c>
      <c r="H27" s="40">
        <f t="shared" si="0"/>
        <v>-1.2999999999999998E-2</v>
      </c>
      <c r="I27" s="50" t="s">
        <v>138</v>
      </c>
      <c r="J27" s="61">
        <v>472327827</v>
      </c>
      <c r="K27" s="15">
        <v>9850099</v>
      </c>
      <c r="L27" s="18">
        <v>0.02</v>
      </c>
      <c r="M27" s="19">
        <v>-25246182</v>
      </c>
      <c r="N27" s="19">
        <v>0</v>
      </c>
      <c r="O27" s="18">
        <v>0</v>
      </c>
      <c r="P27" s="5">
        <f t="shared" si="1"/>
        <v>0.02</v>
      </c>
      <c r="Q27" s="62" t="s">
        <v>133</v>
      </c>
    </row>
    <row r="28" spans="1:17">
      <c r="A28" s="8" t="s">
        <v>39</v>
      </c>
      <c r="B28" s="9">
        <v>922396252</v>
      </c>
      <c r="C28" s="9">
        <v>21898582</v>
      </c>
      <c r="D28" s="10">
        <v>2.4E-2</v>
      </c>
      <c r="E28" s="11">
        <v>-51812722</v>
      </c>
      <c r="F28" s="11">
        <v>-1247205</v>
      </c>
      <c r="G28" s="10">
        <v>2.4E-2</v>
      </c>
      <c r="H28" s="10">
        <f t="shared" si="0"/>
        <v>0</v>
      </c>
      <c r="I28" s="48" t="s">
        <v>138</v>
      </c>
      <c r="J28" s="59">
        <v>922396252</v>
      </c>
      <c r="K28" s="9">
        <v>18851446</v>
      </c>
      <c r="L28" s="12">
        <v>0.02</v>
      </c>
      <c r="M28" s="13">
        <v>-51812722</v>
      </c>
      <c r="N28" s="13">
        <v>-1784625</v>
      </c>
      <c r="O28" s="12">
        <v>0.03</v>
      </c>
      <c r="P28" s="20">
        <f t="shared" si="1"/>
        <v>-9.9999999999999985E-3</v>
      </c>
      <c r="Q28" s="63" t="s">
        <v>138</v>
      </c>
    </row>
    <row r="29" spans="1:17">
      <c r="A29" s="14" t="s">
        <v>40</v>
      </c>
      <c r="B29" s="15">
        <v>382744373</v>
      </c>
      <c r="C29" s="15">
        <v>6741426</v>
      </c>
      <c r="D29" s="16">
        <v>1.7999999999999999E-2</v>
      </c>
      <c r="E29" s="17">
        <v>-22265745</v>
      </c>
      <c r="F29" s="17">
        <v>-5000000</v>
      </c>
      <c r="G29" s="16">
        <v>0.22500000000000001</v>
      </c>
      <c r="H29" s="40">
        <f t="shared" si="0"/>
        <v>-0.20700000000000002</v>
      </c>
      <c r="I29" s="47" t="s">
        <v>131</v>
      </c>
      <c r="J29" s="61">
        <v>382744373</v>
      </c>
      <c r="K29" s="15">
        <v>10401379</v>
      </c>
      <c r="L29" s="18">
        <v>0.03</v>
      </c>
      <c r="M29" s="19">
        <v>-22265745</v>
      </c>
      <c r="N29" s="19">
        <v>0</v>
      </c>
      <c r="O29" s="18">
        <v>0</v>
      </c>
      <c r="P29" s="5">
        <f t="shared" si="1"/>
        <v>0.03</v>
      </c>
      <c r="Q29" s="62" t="s">
        <v>133</v>
      </c>
    </row>
    <row r="30" spans="1:17" ht="30">
      <c r="A30" s="8" t="s">
        <v>41</v>
      </c>
      <c r="B30" s="9">
        <v>285044945</v>
      </c>
      <c r="C30" s="9">
        <v>7472129</v>
      </c>
      <c r="D30" s="10">
        <v>2.5999999999999999E-2</v>
      </c>
      <c r="E30" s="11">
        <v>-16060962</v>
      </c>
      <c r="F30" s="11">
        <v>-16060962</v>
      </c>
      <c r="G30" s="10">
        <v>1</v>
      </c>
      <c r="H30" s="41">
        <f t="shared" si="0"/>
        <v>-0.97399999999999998</v>
      </c>
      <c r="I30" s="49" t="s">
        <v>139</v>
      </c>
      <c r="J30" s="59">
        <v>285044945</v>
      </c>
      <c r="K30" s="9">
        <v>9586625</v>
      </c>
      <c r="L30" s="12">
        <v>0.03</v>
      </c>
      <c r="M30" s="13">
        <v>-16060962</v>
      </c>
      <c r="N30" s="13">
        <v>0</v>
      </c>
      <c r="O30" s="12">
        <v>0</v>
      </c>
      <c r="P30" s="12">
        <f t="shared" si="1"/>
        <v>0.03</v>
      </c>
      <c r="Q30" s="60" t="s">
        <v>133</v>
      </c>
    </row>
    <row r="31" spans="1:17" ht="30">
      <c r="A31" s="14" t="s">
        <v>42</v>
      </c>
      <c r="B31" s="15">
        <v>336248046</v>
      </c>
      <c r="C31" s="15">
        <v>7816078</v>
      </c>
      <c r="D31" s="16">
        <v>2.3E-2</v>
      </c>
      <c r="E31" s="17">
        <v>-17641807</v>
      </c>
      <c r="F31" s="17">
        <v>-10953903</v>
      </c>
      <c r="G31" s="16">
        <v>0.621</v>
      </c>
      <c r="H31" s="40">
        <f t="shared" si="0"/>
        <v>-0.59799999999999998</v>
      </c>
      <c r="I31" s="47" t="s">
        <v>139</v>
      </c>
      <c r="J31" s="61">
        <v>336248046</v>
      </c>
      <c r="K31" s="15">
        <v>25701283</v>
      </c>
      <c r="L31" s="18">
        <v>0.08</v>
      </c>
      <c r="M31" s="19">
        <v>-17641807</v>
      </c>
      <c r="N31" s="19">
        <v>-1500000</v>
      </c>
      <c r="O31" s="18">
        <v>0.09</v>
      </c>
      <c r="P31" s="7">
        <f t="shared" si="1"/>
        <v>-9.999999999999995E-3</v>
      </c>
      <c r="Q31" s="62" t="s">
        <v>132</v>
      </c>
    </row>
    <row r="32" spans="1:17">
      <c r="A32" s="8" t="s">
        <v>43</v>
      </c>
      <c r="B32" s="9">
        <v>165950962</v>
      </c>
      <c r="C32" s="9">
        <v>3903307</v>
      </c>
      <c r="D32" s="10">
        <v>2.4E-2</v>
      </c>
      <c r="E32" s="11">
        <v>-9923891</v>
      </c>
      <c r="F32" s="11">
        <v>0</v>
      </c>
      <c r="G32" s="10">
        <v>0</v>
      </c>
      <c r="H32" s="10">
        <f t="shared" si="0"/>
        <v>2.4E-2</v>
      </c>
      <c r="I32" s="48" t="s">
        <v>133</v>
      </c>
      <c r="J32" s="59">
        <v>165950962</v>
      </c>
      <c r="K32" s="9">
        <v>9307523</v>
      </c>
      <c r="L32" s="12">
        <v>0.06</v>
      </c>
      <c r="M32" s="13">
        <v>-9923891</v>
      </c>
      <c r="N32" s="13">
        <v>-4000000</v>
      </c>
      <c r="O32" s="12">
        <v>0.4</v>
      </c>
      <c r="P32" s="20">
        <f t="shared" si="1"/>
        <v>-0.34</v>
      </c>
      <c r="Q32" s="63" t="s">
        <v>137</v>
      </c>
    </row>
    <row r="33" spans="1:17">
      <c r="A33" s="14" t="s">
        <v>44</v>
      </c>
      <c r="B33" s="15">
        <v>991300647</v>
      </c>
      <c r="C33" s="15">
        <v>19305557</v>
      </c>
      <c r="D33" s="16">
        <v>1.9E-2</v>
      </c>
      <c r="E33" s="17">
        <v>-61565912</v>
      </c>
      <c r="F33" s="17">
        <v>-6841604</v>
      </c>
      <c r="G33" s="16">
        <v>0.111</v>
      </c>
      <c r="H33" s="40">
        <f t="shared" si="0"/>
        <v>-9.1999999999999998E-2</v>
      </c>
      <c r="I33" s="47" t="s">
        <v>131</v>
      </c>
      <c r="J33" s="61">
        <v>991300647</v>
      </c>
      <c r="K33" s="15">
        <v>85330403</v>
      </c>
      <c r="L33" s="18">
        <v>0.09</v>
      </c>
      <c r="M33" s="19">
        <v>-61565912</v>
      </c>
      <c r="N33" s="19">
        <v>-11635467</v>
      </c>
      <c r="O33" s="18">
        <v>0.19</v>
      </c>
      <c r="P33" s="7">
        <f t="shared" si="1"/>
        <v>-0.1</v>
      </c>
      <c r="Q33" s="58" t="s">
        <v>131</v>
      </c>
    </row>
    <row r="34" spans="1:17">
      <c r="A34" s="8" t="s">
        <v>45</v>
      </c>
      <c r="B34" s="9">
        <v>366271198</v>
      </c>
      <c r="C34" s="9">
        <v>7944684</v>
      </c>
      <c r="D34" s="10">
        <v>2.1999999999999999E-2</v>
      </c>
      <c r="E34" s="11">
        <v>-21308142</v>
      </c>
      <c r="F34" s="11">
        <v>-5161364</v>
      </c>
      <c r="G34" s="10">
        <v>0.24199999999999999</v>
      </c>
      <c r="H34" s="41">
        <f t="shared" si="0"/>
        <v>-0.22</v>
      </c>
      <c r="I34" s="49" t="s">
        <v>131</v>
      </c>
      <c r="J34" s="59">
        <v>366271198</v>
      </c>
      <c r="K34" s="9">
        <v>9497412</v>
      </c>
      <c r="L34" s="12">
        <v>0.03</v>
      </c>
      <c r="M34" s="13">
        <v>-21308142</v>
      </c>
      <c r="N34" s="13">
        <v>0</v>
      </c>
      <c r="O34" s="12">
        <v>0</v>
      </c>
      <c r="P34" s="12">
        <f t="shared" si="1"/>
        <v>0.03</v>
      </c>
      <c r="Q34" s="60" t="s">
        <v>133</v>
      </c>
    </row>
    <row r="35" spans="1:17">
      <c r="A35" s="14" t="s">
        <v>46</v>
      </c>
      <c r="B35" s="15">
        <v>1669276905</v>
      </c>
      <c r="C35" s="15">
        <v>29047686</v>
      </c>
      <c r="D35" s="16">
        <v>1.7000000000000001E-2</v>
      </c>
      <c r="E35" s="17">
        <v>-101709641</v>
      </c>
      <c r="F35" s="17">
        <v>-20483580</v>
      </c>
      <c r="G35" s="16">
        <v>0.20100000000000001</v>
      </c>
      <c r="H35" s="40">
        <f t="shared" si="0"/>
        <v>-0.184</v>
      </c>
      <c r="I35" s="47" t="s">
        <v>131</v>
      </c>
      <c r="J35" s="61">
        <v>1669276905</v>
      </c>
      <c r="K35" s="15">
        <v>168522469</v>
      </c>
      <c r="L35" s="18">
        <v>0.1</v>
      </c>
      <c r="M35" s="19">
        <v>-101709641</v>
      </c>
      <c r="N35" s="19">
        <v>-27470371</v>
      </c>
      <c r="O35" s="18">
        <v>0.27</v>
      </c>
      <c r="P35" s="7">
        <f t="shared" si="1"/>
        <v>-0.17</v>
      </c>
      <c r="Q35" s="58" t="s">
        <v>137</v>
      </c>
    </row>
    <row r="36" spans="1:17" ht="30">
      <c r="A36" s="8" t="s">
        <v>47</v>
      </c>
      <c r="B36" s="9">
        <v>1053572964</v>
      </c>
      <c r="C36" s="9">
        <v>24795920</v>
      </c>
      <c r="D36" s="10">
        <v>2.4E-2</v>
      </c>
      <c r="E36" s="11">
        <v>-61521837</v>
      </c>
      <c r="F36" s="11">
        <v>-19484270</v>
      </c>
      <c r="G36" s="10">
        <v>0.317</v>
      </c>
      <c r="H36" s="41">
        <f t="shared" si="0"/>
        <v>-0.29299999999999998</v>
      </c>
      <c r="I36" s="49" t="s">
        <v>139</v>
      </c>
      <c r="J36" s="59">
        <v>1053572964</v>
      </c>
      <c r="K36" s="9">
        <v>40478287</v>
      </c>
      <c r="L36" s="12">
        <v>0.04</v>
      </c>
      <c r="M36" s="13">
        <v>-61521837</v>
      </c>
      <c r="N36" s="13">
        <v>-24163523</v>
      </c>
      <c r="O36" s="12">
        <v>0.39</v>
      </c>
      <c r="P36" s="20">
        <f t="shared" si="1"/>
        <v>-0.35000000000000003</v>
      </c>
      <c r="Q36" s="63" t="s">
        <v>137</v>
      </c>
    </row>
    <row r="37" spans="1:17" ht="30">
      <c r="A37" s="14" t="s">
        <v>48</v>
      </c>
      <c r="B37" s="15">
        <v>243629197</v>
      </c>
      <c r="C37" s="15">
        <v>4764343</v>
      </c>
      <c r="D37" s="16">
        <v>0.02</v>
      </c>
      <c r="E37" s="17">
        <v>-13572974</v>
      </c>
      <c r="F37" s="17">
        <v>-4101754</v>
      </c>
      <c r="G37" s="16">
        <v>0.30199999999999999</v>
      </c>
      <c r="H37" s="40">
        <f t="shared" si="0"/>
        <v>-0.28199999999999997</v>
      </c>
      <c r="I37" s="47" t="s">
        <v>139</v>
      </c>
      <c r="J37" s="61">
        <v>243629197</v>
      </c>
      <c r="K37" s="15">
        <v>9740295</v>
      </c>
      <c r="L37" s="18">
        <v>0.04</v>
      </c>
      <c r="M37" s="19">
        <v>-13572974</v>
      </c>
      <c r="N37" s="19">
        <v>-2691</v>
      </c>
      <c r="O37" s="18">
        <v>0</v>
      </c>
      <c r="P37" s="5">
        <f t="shared" si="1"/>
        <v>0.04</v>
      </c>
      <c r="Q37" s="62" t="s">
        <v>133</v>
      </c>
    </row>
    <row r="38" spans="1:17">
      <c r="A38" s="8" t="s">
        <v>49</v>
      </c>
      <c r="B38" s="9">
        <v>1341675097</v>
      </c>
      <c r="C38" s="9">
        <v>30228666</v>
      </c>
      <c r="D38" s="10">
        <v>2.3E-2</v>
      </c>
      <c r="E38" s="11">
        <v>-77653180</v>
      </c>
      <c r="F38" s="11">
        <v>-10000000</v>
      </c>
      <c r="G38" s="10">
        <v>0.129</v>
      </c>
      <c r="H38" s="41">
        <f t="shared" si="0"/>
        <v>-0.10600000000000001</v>
      </c>
      <c r="I38" s="49" t="s">
        <v>131</v>
      </c>
      <c r="J38" s="59">
        <v>1341675097</v>
      </c>
      <c r="K38" s="9">
        <v>77938201</v>
      </c>
      <c r="L38" s="12">
        <v>0.06</v>
      </c>
      <c r="M38" s="13">
        <v>-77653180</v>
      </c>
      <c r="N38" s="13">
        <v>-2500000</v>
      </c>
      <c r="O38" s="12">
        <v>0.03</v>
      </c>
      <c r="P38" s="12">
        <f t="shared" si="1"/>
        <v>0.03</v>
      </c>
      <c r="Q38" s="60" t="s">
        <v>138</v>
      </c>
    </row>
    <row r="39" spans="1:17">
      <c r="A39" s="14" t="s">
        <v>50</v>
      </c>
      <c r="B39" s="15">
        <v>612190703</v>
      </c>
      <c r="C39" s="15">
        <v>16256988</v>
      </c>
      <c r="D39" s="16">
        <v>2.7E-2</v>
      </c>
      <c r="E39" s="17">
        <v>-33296154</v>
      </c>
      <c r="F39" s="17">
        <v>-8000000</v>
      </c>
      <c r="G39" s="16">
        <v>0.24</v>
      </c>
      <c r="H39" s="40">
        <f t="shared" si="0"/>
        <v>-0.21299999999999999</v>
      </c>
      <c r="I39" s="47" t="s">
        <v>131</v>
      </c>
      <c r="J39" s="61">
        <v>612190703</v>
      </c>
      <c r="K39" s="15">
        <v>10113559</v>
      </c>
      <c r="L39" s="18">
        <v>0.02</v>
      </c>
      <c r="M39" s="19">
        <v>-33296154</v>
      </c>
      <c r="N39" s="19">
        <v>0</v>
      </c>
      <c r="O39" s="18">
        <v>0</v>
      </c>
      <c r="P39" s="5">
        <f t="shared" si="1"/>
        <v>0.02</v>
      </c>
      <c r="Q39" s="62" t="s">
        <v>133</v>
      </c>
    </row>
    <row r="40" spans="1:17" ht="30">
      <c r="A40" s="8" t="s">
        <v>51</v>
      </c>
      <c r="B40" s="9">
        <v>474219040</v>
      </c>
      <c r="C40" s="9">
        <v>10779623</v>
      </c>
      <c r="D40" s="10">
        <v>2.3E-2</v>
      </c>
      <c r="E40" s="11">
        <v>-25356119</v>
      </c>
      <c r="F40" s="11">
        <v>-10056260</v>
      </c>
      <c r="G40" s="10">
        <v>0.39700000000000002</v>
      </c>
      <c r="H40" s="41">
        <f t="shared" si="0"/>
        <v>-0.374</v>
      </c>
      <c r="I40" s="49" t="s">
        <v>139</v>
      </c>
      <c r="J40" s="59">
        <v>474219040</v>
      </c>
      <c r="K40" s="9">
        <v>17460797</v>
      </c>
      <c r="L40" s="12">
        <v>0.04</v>
      </c>
      <c r="M40" s="13">
        <v>-25356119</v>
      </c>
      <c r="N40" s="13">
        <v>-1653</v>
      </c>
      <c r="O40" s="12">
        <v>0</v>
      </c>
      <c r="P40" s="12">
        <f t="shared" si="1"/>
        <v>0.04</v>
      </c>
      <c r="Q40" s="60" t="s">
        <v>133</v>
      </c>
    </row>
    <row r="41" spans="1:17">
      <c r="A41" s="14" t="s">
        <v>52</v>
      </c>
      <c r="B41" s="15">
        <v>1644104964</v>
      </c>
      <c r="C41" s="15">
        <v>27996402</v>
      </c>
      <c r="D41" s="16">
        <v>1.7000000000000001E-2</v>
      </c>
      <c r="E41" s="17">
        <v>-96758262</v>
      </c>
      <c r="F41" s="17">
        <v>-6709787</v>
      </c>
      <c r="G41" s="16">
        <v>6.9000000000000006E-2</v>
      </c>
      <c r="H41" s="40">
        <f t="shared" si="0"/>
        <v>-5.2000000000000005E-2</v>
      </c>
      <c r="I41" s="47" t="s">
        <v>132</v>
      </c>
      <c r="J41" s="61">
        <v>1644104964</v>
      </c>
      <c r="K41" s="15">
        <v>94344803</v>
      </c>
      <c r="L41" s="18">
        <v>0.06</v>
      </c>
      <c r="M41" s="19">
        <v>-96758262</v>
      </c>
      <c r="N41" s="19">
        <v>-1894101</v>
      </c>
      <c r="O41" s="18">
        <v>0.02</v>
      </c>
      <c r="P41" s="5">
        <f t="shared" si="1"/>
        <v>3.9999999999999994E-2</v>
      </c>
      <c r="Q41" s="62" t="s">
        <v>138</v>
      </c>
    </row>
    <row r="42" spans="1:17">
      <c r="A42" s="8" t="s">
        <v>53</v>
      </c>
      <c r="B42" s="9">
        <v>206790780</v>
      </c>
      <c r="C42" s="9">
        <v>3685888</v>
      </c>
      <c r="D42" s="10">
        <v>1.7999999999999999E-2</v>
      </c>
      <c r="E42" s="11">
        <v>-11587633</v>
      </c>
      <c r="F42" s="11">
        <v>-409363</v>
      </c>
      <c r="G42" s="10">
        <v>3.5000000000000003E-2</v>
      </c>
      <c r="H42" s="41">
        <f t="shared" si="0"/>
        <v>-1.7000000000000005E-2</v>
      </c>
      <c r="I42" s="48" t="s">
        <v>138</v>
      </c>
      <c r="J42" s="59">
        <v>206790780</v>
      </c>
      <c r="K42" s="9">
        <v>10244555</v>
      </c>
      <c r="L42" s="12">
        <v>0.05</v>
      </c>
      <c r="M42" s="13">
        <v>-11587633</v>
      </c>
      <c r="N42" s="13">
        <v>-1719358</v>
      </c>
      <c r="O42" s="12">
        <v>0.15</v>
      </c>
      <c r="P42" s="20">
        <f t="shared" si="1"/>
        <v>-9.9999999999999992E-2</v>
      </c>
      <c r="Q42" s="63" t="s">
        <v>131</v>
      </c>
    </row>
    <row r="43" spans="1:17">
      <c r="A43" s="14" t="s">
        <v>54</v>
      </c>
      <c r="B43" s="15">
        <v>629722101</v>
      </c>
      <c r="C43" s="15">
        <v>16993533</v>
      </c>
      <c r="D43" s="16">
        <v>2.7E-2</v>
      </c>
      <c r="E43" s="17">
        <v>-35603848</v>
      </c>
      <c r="F43" s="17">
        <v>0</v>
      </c>
      <c r="G43" s="16">
        <v>0</v>
      </c>
      <c r="H43" s="16">
        <f t="shared" si="0"/>
        <v>2.7E-2</v>
      </c>
      <c r="I43" s="50" t="s">
        <v>133</v>
      </c>
      <c r="J43" s="61">
        <v>629722101</v>
      </c>
      <c r="K43" s="15">
        <v>9469369</v>
      </c>
      <c r="L43" s="18">
        <v>0.02</v>
      </c>
      <c r="M43" s="19">
        <v>-35603848</v>
      </c>
      <c r="N43" s="19">
        <v>0</v>
      </c>
      <c r="O43" s="18">
        <v>0</v>
      </c>
      <c r="P43" s="5">
        <f t="shared" si="1"/>
        <v>0.02</v>
      </c>
      <c r="Q43" s="62" t="s">
        <v>133</v>
      </c>
    </row>
    <row r="44" spans="1:17" ht="30">
      <c r="A44" s="8" t="s">
        <v>55</v>
      </c>
      <c r="B44" s="9">
        <v>271497267</v>
      </c>
      <c r="C44" s="9">
        <v>6155426</v>
      </c>
      <c r="D44" s="10">
        <v>2.3E-2</v>
      </c>
      <c r="E44" s="11">
        <v>-14727478</v>
      </c>
      <c r="F44" s="11">
        <v>-6376680</v>
      </c>
      <c r="G44" s="10">
        <v>0.433</v>
      </c>
      <c r="H44" s="41">
        <f t="shared" si="0"/>
        <v>-0.41</v>
      </c>
      <c r="I44" s="49" t="s">
        <v>139</v>
      </c>
      <c r="J44" s="59">
        <v>271497267</v>
      </c>
      <c r="K44" s="9">
        <v>10235182</v>
      </c>
      <c r="L44" s="12">
        <v>0.04</v>
      </c>
      <c r="M44" s="13">
        <v>-14727478</v>
      </c>
      <c r="N44" s="13">
        <v>0</v>
      </c>
      <c r="O44" s="12">
        <v>0</v>
      </c>
      <c r="P44" s="12">
        <f t="shared" si="1"/>
        <v>0.04</v>
      </c>
      <c r="Q44" s="60" t="s">
        <v>133</v>
      </c>
    </row>
    <row r="45" spans="1:17" ht="30">
      <c r="A45" s="14" t="s">
        <v>56</v>
      </c>
      <c r="B45" s="15">
        <v>838454799</v>
      </c>
      <c r="C45" s="15">
        <v>20193370</v>
      </c>
      <c r="D45" s="16">
        <v>2.4E-2</v>
      </c>
      <c r="E45" s="17">
        <v>-45898859</v>
      </c>
      <c r="F45" s="17">
        <v>-21750506</v>
      </c>
      <c r="G45" s="16">
        <v>0.47399999999999998</v>
      </c>
      <c r="H45" s="40">
        <f t="shared" si="0"/>
        <v>-0.44999999999999996</v>
      </c>
      <c r="I45" s="47" t="s">
        <v>139</v>
      </c>
      <c r="J45" s="61">
        <v>838454799</v>
      </c>
      <c r="K45" s="15">
        <v>29133555</v>
      </c>
      <c r="L45" s="18">
        <v>0.03</v>
      </c>
      <c r="M45" s="19">
        <v>-45898859</v>
      </c>
      <c r="N45" s="19">
        <v>-21750506</v>
      </c>
      <c r="O45" s="18">
        <v>0.47</v>
      </c>
      <c r="P45" s="7">
        <f t="shared" si="1"/>
        <v>-0.43999999999999995</v>
      </c>
      <c r="Q45" s="58" t="s">
        <v>137</v>
      </c>
    </row>
    <row r="46" spans="1:17" ht="30">
      <c r="A46" s="8" t="s">
        <v>57</v>
      </c>
      <c r="B46" s="9">
        <v>3217724800</v>
      </c>
      <c r="C46" s="9">
        <v>82656486</v>
      </c>
      <c r="D46" s="10">
        <v>2.5999999999999999E-2</v>
      </c>
      <c r="E46" s="11">
        <v>-190367982</v>
      </c>
      <c r="F46" s="11">
        <v>-150000000</v>
      </c>
      <c r="G46" s="10">
        <v>0.78800000000000003</v>
      </c>
      <c r="H46" s="41">
        <f t="shared" si="0"/>
        <v>-0.76200000000000001</v>
      </c>
      <c r="I46" s="49" t="s">
        <v>139</v>
      </c>
      <c r="J46" s="59">
        <v>3217724800</v>
      </c>
      <c r="K46" s="9">
        <v>109612862</v>
      </c>
      <c r="L46" s="12">
        <v>0.03</v>
      </c>
      <c r="M46" s="13">
        <v>-190367982</v>
      </c>
      <c r="N46" s="13">
        <v>0</v>
      </c>
      <c r="O46" s="12">
        <v>0</v>
      </c>
      <c r="P46" s="12">
        <f t="shared" si="1"/>
        <v>0.03</v>
      </c>
      <c r="Q46" s="60" t="s">
        <v>133</v>
      </c>
    </row>
    <row r="47" spans="1:17">
      <c r="A47" s="14" t="s">
        <v>58</v>
      </c>
      <c r="B47" s="15">
        <v>312512248</v>
      </c>
      <c r="C47" s="15">
        <v>7419375</v>
      </c>
      <c r="D47" s="16">
        <v>2.4E-2</v>
      </c>
      <c r="E47" s="17">
        <v>-17828231</v>
      </c>
      <c r="F47" s="17">
        <v>0</v>
      </c>
      <c r="G47" s="16">
        <v>0</v>
      </c>
      <c r="H47" s="16">
        <f t="shared" si="0"/>
        <v>2.4E-2</v>
      </c>
      <c r="I47" s="50" t="s">
        <v>133</v>
      </c>
      <c r="J47" s="61">
        <v>312512248</v>
      </c>
      <c r="K47" s="15">
        <v>10070460</v>
      </c>
      <c r="L47" s="18">
        <v>0.03</v>
      </c>
      <c r="M47" s="19">
        <v>-17828231</v>
      </c>
      <c r="N47" s="19">
        <v>-1621971</v>
      </c>
      <c r="O47" s="18">
        <v>0.09</v>
      </c>
      <c r="P47" s="7">
        <f t="shared" si="1"/>
        <v>-0.06</v>
      </c>
      <c r="Q47" s="58" t="s">
        <v>131</v>
      </c>
    </row>
    <row r="48" spans="1:17">
      <c r="A48" s="8" t="s">
        <v>59</v>
      </c>
      <c r="B48" s="9">
        <v>184096103</v>
      </c>
      <c r="C48" s="9">
        <v>4101844</v>
      </c>
      <c r="D48" s="10">
        <v>2.1999999999999999E-2</v>
      </c>
      <c r="E48" s="11">
        <v>-8469540</v>
      </c>
      <c r="F48" s="11">
        <v>0</v>
      </c>
      <c r="G48" s="10">
        <v>0</v>
      </c>
      <c r="H48" s="10">
        <f t="shared" si="0"/>
        <v>2.1999999999999999E-2</v>
      </c>
      <c r="I48" s="48" t="s">
        <v>133</v>
      </c>
      <c r="J48" s="59">
        <v>184096103</v>
      </c>
      <c r="K48" s="9">
        <v>11259323</v>
      </c>
      <c r="L48" s="12">
        <v>0.06</v>
      </c>
      <c r="M48" s="13">
        <v>-8469540</v>
      </c>
      <c r="N48" s="13">
        <v>0</v>
      </c>
      <c r="O48" s="12">
        <v>0</v>
      </c>
      <c r="P48" s="12">
        <f t="shared" si="1"/>
        <v>0.06</v>
      </c>
      <c r="Q48" s="60" t="s">
        <v>133</v>
      </c>
    </row>
    <row r="49" spans="1:17">
      <c r="A49" s="14" t="s">
        <v>60</v>
      </c>
      <c r="B49" s="15">
        <v>1013689547</v>
      </c>
      <c r="C49" s="15">
        <v>23896188</v>
      </c>
      <c r="D49" s="16">
        <v>2.4E-2</v>
      </c>
      <c r="E49" s="17">
        <v>-56128081</v>
      </c>
      <c r="F49" s="17">
        <v>-1836738</v>
      </c>
      <c r="G49" s="16">
        <v>3.3000000000000002E-2</v>
      </c>
      <c r="H49" s="40">
        <f t="shared" si="0"/>
        <v>-9.0000000000000011E-3</v>
      </c>
      <c r="I49" s="50" t="s">
        <v>138</v>
      </c>
      <c r="J49" s="61">
        <v>1013689547</v>
      </c>
      <c r="K49" s="15">
        <v>43816399</v>
      </c>
      <c r="L49" s="18">
        <v>0.04</v>
      </c>
      <c r="M49" s="19">
        <v>-56128081</v>
      </c>
      <c r="N49" s="19">
        <v>-3584484</v>
      </c>
      <c r="O49" s="18">
        <v>0.06</v>
      </c>
      <c r="P49" s="7">
        <f t="shared" si="1"/>
        <v>-1.9999999999999997E-2</v>
      </c>
      <c r="Q49" s="58" t="s">
        <v>132</v>
      </c>
    </row>
    <row r="50" spans="1:17" ht="30">
      <c r="A50" s="8" t="s">
        <v>61</v>
      </c>
      <c r="B50" s="9">
        <v>657330951</v>
      </c>
      <c r="C50" s="9">
        <v>14033881</v>
      </c>
      <c r="D50" s="10">
        <v>2.1000000000000001E-2</v>
      </c>
      <c r="E50" s="11">
        <v>-37537831</v>
      </c>
      <c r="F50" s="11">
        <v>-13000000</v>
      </c>
      <c r="G50" s="10">
        <v>0.34599999999999997</v>
      </c>
      <c r="H50" s="41">
        <f t="shared" si="0"/>
        <v>-0.32499999999999996</v>
      </c>
      <c r="I50" s="49" t="s">
        <v>139</v>
      </c>
      <c r="J50" s="59">
        <v>657330951</v>
      </c>
      <c r="K50" s="9">
        <v>35175038</v>
      </c>
      <c r="L50" s="12">
        <v>0.05</v>
      </c>
      <c r="M50" s="13">
        <v>-37537831</v>
      </c>
      <c r="N50" s="13">
        <v>-16000000</v>
      </c>
      <c r="O50" s="12">
        <v>0.43</v>
      </c>
      <c r="P50" s="20">
        <f t="shared" si="1"/>
        <v>-0.38</v>
      </c>
      <c r="Q50" s="63" t="s">
        <v>137</v>
      </c>
    </row>
    <row r="51" spans="1:17">
      <c r="A51" s="14" t="s">
        <v>62</v>
      </c>
      <c r="B51" s="15">
        <v>426624955</v>
      </c>
      <c r="C51" s="15">
        <v>7934518</v>
      </c>
      <c r="D51" s="16">
        <v>1.9E-2</v>
      </c>
      <c r="E51" s="17">
        <v>-22290077</v>
      </c>
      <c r="F51" s="17">
        <v>-1000001</v>
      </c>
      <c r="G51" s="18">
        <v>4.4999999999999998E-2</v>
      </c>
      <c r="H51" s="40">
        <f t="shared" si="0"/>
        <v>-2.5999999999999999E-2</v>
      </c>
      <c r="I51" s="47" t="s">
        <v>132</v>
      </c>
      <c r="J51" s="61">
        <v>426624955</v>
      </c>
      <c r="K51" s="15">
        <v>10379636</v>
      </c>
      <c r="L51" s="18">
        <v>0.02</v>
      </c>
      <c r="M51" s="19">
        <v>-22290077</v>
      </c>
      <c r="N51" s="19">
        <v>-3264719</v>
      </c>
      <c r="O51" s="18">
        <v>0.15</v>
      </c>
      <c r="P51" s="7">
        <f t="shared" si="1"/>
        <v>-0.13</v>
      </c>
      <c r="Q51" s="58" t="s">
        <v>131</v>
      </c>
    </row>
    <row r="52" spans="1:17" ht="30">
      <c r="A52" s="8" t="s">
        <v>63</v>
      </c>
      <c r="B52" s="9">
        <v>742717176</v>
      </c>
      <c r="C52" s="9">
        <v>20500193</v>
      </c>
      <c r="D52" s="10">
        <v>2.8000000000000001E-2</v>
      </c>
      <c r="E52" s="11">
        <v>-42656615</v>
      </c>
      <c r="F52" s="11">
        <v>-16000000</v>
      </c>
      <c r="G52" s="10">
        <v>0.375</v>
      </c>
      <c r="H52" s="41">
        <f t="shared" si="0"/>
        <v>-0.34699999999999998</v>
      </c>
      <c r="I52" s="49" t="s">
        <v>139</v>
      </c>
      <c r="J52" s="59">
        <v>742717176</v>
      </c>
      <c r="K52" s="9">
        <v>19466141</v>
      </c>
      <c r="L52" s="12">
        <v>0.03</v>
      </c>
      <c r="M52" s="13">
        <v>-42656615</v>
      </c>
      <c r="N52" s="13">
        <v>-25481615</v>
      </c>
      <c r="O52" s="12">
        <v>0.6</v>
      </c>
      <c r="P52" s="20">
        <f t="shared" si="1"/>
        <v>-0.56999999999999995</v>
      </c>
      <c r="Q52" s="63" t="s">
        <v>137</v>
      </c>
    </row>
    <row r="53" spans="1:17">
      <c r="A53" s="14" t="s">
        <v>64</v>
      </c>
      <c r="B53" s="15">
        <v>257319299</v>
      </c>
      <c r="C53" s="15">
        <v>3896734</v>
      </c>
      <c r="D53" s="16">
        <v>1.4999999999999999E-2</v>
      </c>
      <c r="E53" s="17">
        <v>-15725642</v>
      </c>
      <c r="F53" s="17">
        <v>0</v>
      </c>
      <c r="G53" s="16">
        <v>0</v>
      </c>
      <c r="H53" s="16">
        <f t="shared" si="0"/>
        <v>1.4999999999999999E-2</v>
      </c>
      <c r="I53" s="50" t="s">
        <v>133</v>
      </c>
      <c r="J53" s="61">
        <v>257319299</v>
      </c>
      <c r="K53" s="15">
        <v>9300320</v>
      </c>
      <c r="L53" s="18">
        <v>0.04</v>
      </c>
      <c r="M53" s="19">
        <v>-15725642</v>
      </c>
      <c r="N53" s="19">
        <v>0</v>
      </c>
      <c r="O53" s="18">
        <v>0</v>
      </c>
      <c r="P53" s="5">
        <f t="shared" si="1"/>
        <v>0.04</v>
      </c>
      <c r="Q53" s="62" t="s">
        <v>133</v>
      </c>
    </row>
    <row r="54" spans="1:17" ht="15.75" thickBot="1">
      <c r="A54" s="21" t="s">
        <v>65</v>
      </c>
      <c r="B54" s="22">
        <v>38363649657</v>
      </c>
      <c r="C54" s="22">
        <v>886341838</v>
      </c>
      <c r="D54" s="23">
        <v>2.3E-2</v>
      </c>
      <c r="E54" s="24">
        <v>-2200000000</v>
      </c>
      <c r="F54" s="24">
        <v>-579924036</v>
      </c>
      <c r="G54" s="23">
        <v>0.26400000000000001</v>
      </c>
      <c r="H54" s="52">
        <f>D54-G54</f>
        <v>-0.24100000000000002</v>
      </c>
      <c r="I54" s="53"/>
      <c r="J54" s="64">
        <v>38363649657</v>
      </c>
      <c r="K54" s="22">
        <v>1931980273</v>
      </c>
      <c r="L54" s="65">
        <v>0.05</v>
      </c>
      <c r="M54" s="66">
        <v>-2200000000</v>
      </c>
      <c r="N54" s="66">
        <v>-388159392</v>
      </c>
      <c r="O54" s="65">
        <v>0.18</v>
      </c>
      <c r="P54" s="67">
        <f>AVERAGE(P3:P53)</f>
        <v>-0.13137254901960779</v>
      </c>
      <c r="Q54" s="68"/>
    </row>
    <row r="55" spans="1:17">
      <c r="A55" t="s">
        <v>140</v>
      </c>
      <c r="Q55" s="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X56"/>
  <sheetViews>
    <sheetView zoomScaleNormal="100" workbookViewId="0">
      <pane xSplit="1" ySplit="3" topLeftCell="B5" activePane="bottomRight" state="frozen"/>
      <selection pane="topRight" activeCell="B1" sqref="B1"/>
      <selection pane="bottomLeft" activeCell="A3" sqref="A3"/>
      <selection pane="bottomRight" activeCell="J22" sqref="J22"/>
    </sheetView>
  </sheetViews>
  <sheetFormatPr defaultRowHeight="15"/>
  <cols>
    <col min="2" max="2" width="19.85546875" style="25" bestFit="1" customWidth="1"/>
    <col min="3" max="3" width="16.42578125" style="37" customWidth="1"/>
    <col min="4" max="4" width="17.42578125" style="37" customWidth="1"/>
    <col min="5" max="5" width="17.85546875" bestFit="1" customWidth="1"/>
    <col min="6" max="6" width="18.7109375" customWidth="1"/>
    <col min="7" max="7" width="14.140625" style="37" customWidth="1"/>
    <col min="8" max="8" width="18.5703125" customWidth="1"/>
    <col min="9" max="9" width="16.42578125" bestFit="1" customWidth="1"/>
    <col min="10" max="10" width="16.42578125" customWidth="1"/>
    <col min="11" max="11" width="17.42578125" customWidth="1"/>
    <col min="12" max="12" width="17.85546875" customWidth="1"/>
    <col min="13" max="13" width="14.28515625" customWidth="1"/>
    <col min="14" max="14" width="19.42578125" customWidth="1"/>
    <col min="15" max="15" width="17.5703125" customWidth="1"/>
    <col min="16" max="16" width="14" customWidth="1"/>
    <col min="17" max="17" width="19.7109375" customWidth="1"/>
    <col min="18" max="18" width="16.28515625" customWidth="1"/>
    <col min="19" max="19" width="13.28515625" customWidth="1"/>
    <col min="20" max="20" width="16.28515625" customWidth="1"/>
    <col min="21" max="21" width="16" customWidth="1"/>
    <col min="22" max="24" width="17.85546875" bestFit="1" customWidth="1"/>
  </cols>
  <sheetData>
    <row r="1" spans="1:24" ht="15.75" thickBot="1">
      <c r="A1" s="100">
        <v>2010</v>
      </c>
      <c r="B1" s="197" t="s">
        <v>66</v>
      </c>
      <c r="C1" s="197"/>
      <c r="D1" s="197"/>
      <c r="E1" s="198" t="s">
        <v>67</v>
      </c>
      <c r="F1" s="199"/>
      <c r="G1" s="101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3"/>
    </row>
    <row r="2" spans="1:24" s="25" customFormat="1" ht="35.25" customHeight="1">
      <c r="A2" s="113"/>
      <c r="B2" s="189" t="s">
        <v>68</v>
      </c>
      <c r="C2" s="190"/>
      <c r="D2" s="191"/>
      <c r="E2" s="189" t="s">
        <v>69</v>
      </c>
      <c r="F2" s="190"/>
      <c r="G2" s="191"/>
      <c r="H2" s="192" t="s">
        <v>70</v>
      </c>
      <c r="I2" s="193"/>
      <c r="J2" s="200"/>
      <c r="K2" s="201" t="s">
        <v>71</v>
      </c>
      <c r="L2" s="202"/>
      <c r="M2" s="203"/>
      <c r="N2" s="189" t="s">
        <v>72</v>
      </c>
      <c r="O2" s="190"/>
      <c r="P2" s="191"/>
      <c r="Q2" s="192" t="s">
        <v>73</v>
      </c>
      <c r="R2" s="193"/>
      <c r="S2" s="194"/>
      <c r="T2" s="123" t="s">
        <v>74</v>
      </c>
      <c r="U2" s="98" t="s">
        <v>75</v>
      </c>
      <c r="V2" s="195" t="s">
        <v>76</v>
      </c>
      <c r="W2" s="196"/>
      <c r="X2" s="99" t="s">
        <v>65</v>
      </c>
    </row>
    <row r="3" spans="1:24" s="25" customFormat="1" ht="44.25" customHeight="1" thickBot="1">
      <c r="A3" s="114" t="s">
        <v>77</v>
      </c>
      <c r="B3" s="115" t="s">
        <v>78</v>
      </c>
      <c r="C3" s="116" t="s">
        <v>141</v>
      </c>
      <c r="D3" s="117" t="s">
        <v>79</v>
      </c>
      <c r="E3" s="115" t="s">
        <v>80</v>
      </c>
      <c r="F3" s="116" t="s">
        <v>81</v>
      </c>
      <c r="G3" s="117" t="s">
        <v>82</v>
      </c>
      <c r="H3" s="115" t="s">
        <v>80</v>
      </c>
      <c r="I3" s="116" t="s">
        <v>81</v>
      </c>
      <c r="J3" s="117" t="s">
        <v>83</v>
      </c>
      <c r="K3" s="115" t="s">
        <v>80</v>
      </c>
      <c r="L3" s="116" t="s">
        <v>81</v>
      </c>
      <c r="M3" s="117" t="s">
        <v>83</v>
      </c>
      <c r="N3" s="115" t="s">
        <v>80</v>
      </c>
      <c r="O3" s="116" t="s">
        <v>81</v>
      </c>
      <c r="P3" s="117" t="s">
        <v>84</v>
      </c>
      <c r="Q3" s="115" t="s">
        <v>85</v>
      </c>
      <c r="R3" s="116" t="s">
        <v>81</v>
      </c>
      <c r="S3" s="124" t="s">
        <v>83</v>
      </c>
      <c r="T3" s="121" t="s">
        <v>81</v>
      </c>
      <c r="U3" s="116" t="s">
        <v>81</v>
      </c>
      <c r="V3" s="116" t="s">
        <v>86</v>
      </c>
      <c r="W3" s="116" t="s">
        <v>87</v>
      </c>
      <c r="X3" s="117" t="s">
        <v>88</v>
      </c>
    </row>
    <row r="4" spans="1:24">
      <c r="A4" s="104" t="s">
        <v>89</v>
      </c>
      <c r="B4" s="105">
        <v>136698666</v>
      </c>
      <c r="C4" s="106">
        <v>373114.37000000011</v>
      </c>
      <c r="D4" s="107">
        <f t="shared" ref="D4:D35" si="0">C4/B4</f>
        <v>2.7294660651626264E-3</v>
      </c>
      <c r="E4" s="108">
        <v>16835624</v>
      </c>
      <c r="F4" s="106">
        <v>9485868.2400000021</v>
      </c>
      <c r="G4" s="109">
        <f t="shared" ref="G4:G35" si="1">F4/E4</f>
        <v>0.56344025264522435</v>
      </c>
      <c r="H4" s="105">
        <v>9566637</v>
      </c>
      <c r="I4" s="106">
        <v>0</v>
      </c>
      <c r="J4" s="120">
        <f t="shared" ref="J4:J35" si="2">I4/H4</f>
        <v>0</v>
      </c>
      <c r="K4" s="105">
        <v>2738816</v>
      </c>
      <c r="L4" s="106">
        <v>151849</v>
      </c>
      <c r="M4" s="110">
        <f t="shared" ref="M4:M35" si="3">L4/K4</f>
        <v>5.5443301046875733E-2</v>
      </c>
      <c r="N4" s="105">
        <v>1489691</v>
      </c>
      <c r="O4" s="106">
        <v>0</v>
      </c>
      <c r="P4" s="111">
        <f t="shared" ref="P4:P35" si="4">O4/N4</f>
        <v>0</v>
      </c>
      <c r="Q4" s="105">
        <v>26883272</v>
      </c>
      <c r="R4" s="106">
        <v>0</v>
      </c>
      <c r="S4" s="125">
        <f t="shared" ref="S4:S35" si="5">R4/Q4</f>
        <v>0</v>
      </c>
      <c r="T4" s="122">
        <v>84223.949999995501</v>
      </c>
      <c r="U4" s="106">
        <v>258159.71</v>
      </c>
      <c r="V4" s="106">
        <v>9961264.3399999999</v>
      </c>
      <c r="W4" s="106">
        <v>1648827.3900000001</v>
      </c>
      <c r="X4" s="112">
        <v>21963307</v>
      </c>
    </row>
    <row r="5" spans="1:24">
      <c r="A5" s="70" t="s">
        <v>90</v>
      </c>
      <c r="B5" s="76">
        <v>56110233</v>
      </c>
      <c r="C5" s="28">
        <v>309676.68999999994</v>
      </c>
      <c r="D5" s="77">
        <f t="shared" si="0"/>
        <v>5.5190768856725287E-3</v>
      </c>
      <c r="E5" s="87">
        <v>8977991</v>
      </c>
      <c r="F5" s="28">
        <v>5012349.58</v>
      </c>
      <c r="G5" s="88">
        <f t="shared" si="1"/>
        <v>0.55829300564012596</v>
      </c>
      <c r="H5" s="76">
        <v>15210123</v>
      </c>
      <c r="I5" s="28">
        <v>-5608.2</v>
      </c>
      <c r="J5" s="119">
        <f t="shared" si="2"/>
        <v>-3.6871496699928064E-4</v>
      </c>
      <c r="K5" s="76">
        <v>1000000</v>
      </c>
      <c r="L5" s="28">
        <v>0</v>
      </c>
      <c r="M5" s="95">
        <f t="shared" si="3"/>
        <v>0</v>
      </c>
      <c r="N5" s="76">
        <v>1931151</v>
      </c>
      <c r="O5" s="28">
        <v>1266879.6499999999</v>
      </c>
      <c r="P5" s="88">
        <f t="shared" si="4"/>
        <v>0.65602309192807806</v>
      </c>
      <c r="Q5" s="76">
        <v>9325593</v>
      </c>
      <c r="R5" s="28">
        <v>0</v>
      </c>
      <c r="S5" s="126">
        <f t="shared" si="5"/>
        <v>0</v>
      </c>
      <c r="T5" s="83">
        <v>191827.27999999933</v>
      </c>
      <c r="U5" s="28">
        <v>0</v>
      </c>
      <c r="V5" s="28">
        <v>2503757</v>
      </c>
      <c r="W5" s="28">
        <v>1492687</v>
      </c>
      <c r="X5" s="29">
        <v>10771569</v>
      </c>
    </row>
    <row r="6" spans="1:24">
      <c r="A6" s="69" t="s">
        <v>91</v>
      </c>
      <c r="B6" s="74">
        <v>127195069</v>
      </c>
      <c r="C6" s="26">
        <v>2943969</v>
      </c>
      <c r="D6" s="75">
        <f t="shared" si="0"/>
        <v>2.3145307621948771E-2</v>
      </c>
      <c r="E6" s="85">
        <v>17770876</v>
      </c>
      <c r="F6" s="26">
        <v>5086799.25</v>
      </c>
      <c r="G6" s="86">
        <f t="shared" si="1"/>
        <v>0.28624358472818112</v>
      </c>
      <c r="H6" s="74">
        <v>38692412</v>
      </c>
      <c r="I6" s="26">
        <v>2347584.3199999998</v>
      </c>
      <c r="J6" s="75">
        <f t="shared" si="2"/>
        <v>6.0672989835836542E-2</v>
      </c>
      <c r="K6" s="74">
        <v>3612384</v>
      </c>
      <c r="L6" s="26">
        <v>-53848</v>
      </c>
      <c r="M6" s="96">
        <f t="shared" si="3"/>
        <v>-1.4906499419773756E-2</v>
      </c>
      <c r="N6" s="74">
        <v>1614741</v>
      </c>
      <c r="O6" s="26">
        <v>0</v>
      </c>
      <c r="P6" s="96">
        <f t="shared" si="4"/>
        <v>0</v>
      </c>
      <c r="Q6" s="74">
        <v>25216409</v>
      </c>
      <c r="R6" s="26">
        <v>0</v>
      </c>
      <c r="S6" s="127">
        <f t="shared" si="5"/>
        <v>0</v>
      </c>
      <c r="T6" s="82">
        <v>0</v>
      </c>
      <c r="U6" s="26">
        <v>0</v>
      </c>
      <c r="V6" s="26">
        <v>697498.82000000018</v>
      </c>
      <c r="W6" s="26">
        <v>1801345</v>
      </c>
      <c r="X6" s="27">
        <v>12823348</v>
      </c>
    </row>
    <row r="7" spans="1:24">
      <c r="A7" s="70" t="s">
        <v>92</v>
      </c>
      <c r="B7" s="76">
        <v>101444199</v>
      </c>
      <c r="C7" s="28">
        <v>4341576</v>
      </c>
      <c r="D7" s="77">
        <f t="shared" si="0"/>
        <v>4.2797676385615699E-2</v>
      </c>
      <c r="E7" s="87">
        <v>12316672</v>
      </c>
      <c r="F7" s="28">
        <v>53071</v>
      </c>
      <c r="G7" s="95">
        <f t="shared" si="1"/>
        <v>4.3088749948037913E-3</v>
      </c>
      <c r="H7" s="76">
        <v>10044224</v>
      </c>
      <c r="I7" s="28">
        <v>0</v>
      </c>
      <c r="J7" s="119">
        <f t="shared" si="2"/>
        <v>0</v>
      </c>
      <c r="K7" s="76">
        <v>1622447</v>
      </c>
      <c r="L7" s="28">
        <v>856959</v>
      </c>
      <c r="M7" s="88">
        <f t="shared" si="3"/>
        <v>0.52818921049501155</v>
      </c>
      <c r="N7" s="76">
        <v>1398955</v>
      </c>
      <c r="O7" s="28">
        <v>1509412</v>
      </c>
      <c r="P7" s="88">
        <f t="shared" si="4"/>
        <v>1.0789567927488732</v>
      </c>
      <c r="Q7" s="76">
        <v>18807794</v>
      </c>
      <c r="R7" s="28">
        <v>0</v>
      </c>
      <c r="S7" s="126">
        <f t="shared" si="5"/>
        <v>0</v>
      </c>
      <c r="T7" s="83">
        <v>0</v>
      </c>
      <c r="U7" s="28">
        <v>0</v>
      </c>
      <c r="V7" s="28">
        <v>0</v>
      </c>
      <c r="W7" s="28">
        <v>113093</v>
      </c>
      <c r="X7" s="29">
        <v>6874111</v>
      </c>
    </row>
    <row r="8" spans="1:24">
      <c r="A8" s="69" t="s">
        <v>93</v>
      </c>
      <c r="B8" s="74">
        <v>697976902</v>
      </c>
      <c r="C8" s="26">
        <v>-386432.1099999994</v>
      </c>
      <c r="D8" s="118">
        <f t="shared" si="0"/>
        <v>-5.5364598583808062E-4</v>
      </c>
      <c r="E8" s="85">
        <v>79569168</v>
      </c>
      <c r="F8" s="26">
        <v>15637040.350000005</v>
      </c>
      <c r="G8" s="86">
        <f t="shared" si="1"/>
        <v>0.19652135045574443</v>
      </c>
      <c r="H8" s="74">
        <v>406659946</v>
      </c>
      <c r="I8" s="26">
        <v>9165102.2300000004</v>
      </c>
      <c r="J8" s="75">
        <f t="shared" si="2"/>
        <v>2.2537509091195326E-2</v>
      </c>
      <c r="K8" s="74">
        <v>22580275</v>
      </c>
      <c r="L8" s="26">
        <v>7183531.5099999998</v>
      </c>
      <c r="M8" s="94">
        <f t="shared" si="3"/>
        <v>0.31813303912374846</v>
      </c>
      <c r="N8" s="74">
        <v>4680480</v>
      </c>
      <c r="O8" s="26">
        <v>0</v>
      </c>
      <c r="P8" s="96">
        <f t="shared" si="4"/>
        <v>0</v>
      </c>
      <c r="Q8" s="74">
        <v>116731612</v>
      </c>
      <c r="R8" s="26">
        <v>776250</v>
      </c>
      <c r="S8" s="128">
        <f t="shared" si="5"/>
        <v>6.649869617152207E-3</v>
      </c>
      <c r="T8" s="82">
        <v>3896354.159999989</v>
      </c>
      <c r="U8" s="26">
        <v>8818915</v>
      </c>
      <c r="V8" s="26">
        <v>10433764</v>
      </c>
      <c r="W8" s="26">
        <v>5238888.8599999994</v>
      </c>
      <c r="X8" s="27">
        <v>60763414</v>
      </c>
    </row>
    <row r="9" spans="1:24">
      <c r="A9" s="70" t="s">
        <v>94</v>
      </c>
      <c r="B9" s="76">
        <v>115073681</v>
      </c>
      <c r="C9" s="28">
        <v>340839</v>
      </c>
      <c r="D9" s="77">
        <f t="shared" si="0"/>
        <v>2.9619196764897092E-3</v>
      </c>
      <c r="E9" s="87">
        <v>13098583</v>
      </c>
      <c r="F9" s="28">
        <v>5480247</v>
      </c>
      <c r="G9" s="88">
        <f t="shared" si="1"/>
        <v>0.41838472146185585</v>
      </c>
      <c r="H9" s="76">
        <v>37404671</v>
      </c>
      <c r="I9" s="28">
        <v>4307522</v>
      </c>
      <c r="J9" s="77">
        <f t="shared" si="2"/>
        <v>0.11516000234302289</v>
      </c>
      <c r="K9" s="76">
        <v>2659832</v>
      </c>
      <c r="L9" s="28">
        <v>1593574</v>
      </c>
      <c r="M9" s="88">
        <f t="shared" si="3"/>
        <v>0.59912580944961935</v>
      </c>
      <c r="N9" s="76">
        <v>1710150</v>
      </c>
      <c r="O9" s="28">
        <v>0</v>
      </c>
      <c r="P9" s="95">
        <f t="shared" si="4"/>
        <v>0</v>
      </c>
      <c r="Q9" s="76">
        <v>18580267</v>
      </c>
      <c r="R9" s="28">
        <v>0</v>
      </c>
      <c r="S9" s="126">
        <f t="shared" si="5"/>
        <v>0</v>
      </c>
      <c r="T9" s="83">
        <v>0</v>
      </c>
      <c r="U9" s="28">
        <v>0</v>
      </c>
      <c r="V9" s="28">
        <v>1623072</v>
      </c>
      <c r="W9" s="28">
        <v>1807240</v>
      </c>
      <c r="X9" s="29">
        <v>15152494</v>
      </c>
    </row>
    <row r="10" spans="1:24">
      <c r="A10" s="69" t="s">
        <v>95</v>
      </c>
      <c r="B10" s="74">
        <v>65701680</v>
      </c>
      <c r="C10" s="26">
        <v>390600</v>
      </c>
      <c r="D10" s="75">
        <f t="shared" si="0"/>
        <v>5.9450534598202058E-3</v>
      </c>
      <c r="E10" s="85">
        <v>8092646</v>
      </c>
      <c r="F10" s="26">
        <v>895856.43000000017</v>
      </c>
      <c r="G10" s="86">
        <f t="shared" si="1"/>
        <v>0.11070006398401712</v>
      </c>
      <c r="H10" s="74">
        <v>36162782</v>
      </c>
      <c r="I10" s="26">
        <v>0</v>
      </c>
      <c r="J10" s="118">
        <f t="shared" si="2"/>
        <v>0</v>
      </c>
      <c r="K10" s="74">
        <v>2017420</v>
      </c>
      <c r="L10" s="26">
        <v>250800</v>
      </c>
      <c r="M10" s="94">
        <f t="shared" si="3"/>
        <v>0.12431719721228103</v>
      </c>
      <c r="N10" s="74">
        <v>1036543</v>
      </c>
      <c r="O10" s="26">
        <v>0</v>
      </c>
      <c r="P10" s="96">
        <f t="shared" si="4"/>
        <v>0</v>
      </c>
      <c r="Q10" s="74">
        <v>9850934</v>
      </c>
      <c r="R10" s="26">
        <v>0</v>
      </c>
      <c r="S10" s="127">
        <f t="shared" si="5"/>
        <v>0</v>
      </c>
      <c r="T10" s="82">
        <v>671399.5700000003</v>
      </c>
      <c r="U10" s="26">
        <v>373021</v>
      </c>
      <c r="V10" s="26">
        <v>1697006</v>
      </c>
      <c r="W10" s="26">
        <v>9246986</v>
      </c>
      <c r="X10" s="27">
        <v>13525669</v>
      </c>
    </row>
    <row r="11" spans="1:24">
      <c r="A11" s="70" t="s">
        <v>96</v>
      </c>
      <c r="B11" s="76">
        <v>37643610</v>
      </c>
      <c r="C11" s="28">
        <v>0</v>
      </c>
      <c r="D11" s="119">
        <f t="shared" si="0"/>
        <v>0</v>
      </c>
      <c r="E11" s="87">
        <v>4214257</v>
      </c>
      <c r="F11" s="28">
        <v>2375077.46</v>
      </c>
      <c r="G11" s="88">
        <f t="shared" si="1"/>
        <v>0.56358154236915303</v>
      </c>
      <c r="H11" s="76">
        <v>10204270</v>
      </c>
      <c r="I11" s="28">
        <v>0</v>
      </c>
      <c r="J11" s="119">
        <f t="shared" si="2"/>
        <v>0</v>
      </c>
      <c r="K11" s="76">
        <v>1000000</v>
      </c>
      <c r="L11" s="28">
        <v>0</v>
      </c>
      <c r="M11" s="95">
        <f t="shared" si="3"/>
        <v>0</v>
      </c>
      <c r="N11" s="76">
        <v>884768</v>
      </c>
      <c r="O11" s="28">
        <v>0</v>
      </c>
      <c r="P11" s="95">
        <f t="shared" si="4"/>
        <v>0</v>
      </c>
      <c r="Q11" s="76">
        <v>6256416</v>
      </c>
      <c r="R11" s="28">
        <v>0</v>
      </c>
      <c r="S11" s="126">
        <f t="shared" si="5"/>
        <v>0</v>
      </c>
      <c r="T11" s="83">
        <v>-78155.879999999888</v>
      </c>
      <c r="U11" s="28">
        <v>3840000</v>
      </c>
      <c r="V11" s="28">
        <v>344852.85000000003</v>
      </c>
      <c r="W11" s="28">
        <v>-1668100.4300000002</v>
      </c>
      <c r="X11" s="29">
        <v>4813674</v>
      </c>
    </row>
    <row r="12" spans="1:24">
      <c r="A12" s="69" t="s">
        <v>22</v>
      </c>
      <c r="B12" s="74">
        <v>36656809</v>
      </c>
      <c r="C12" s="26">
        <v>0</v>
      </c>
      <c r="D12" s="118">
        <f t="shared" si="0"/>
        <v>0</v>
      </c>
      <c r="E12" s="85">
        <v>3650177</v>
      </c>
      <c r="F12" s="26">
        <v>117999.83000000007</v>
      </c>
      <c r="G12" s="86">
        <f t="shared" si="1"/>
        <v>3.2327152902448315E-2</v>
      </c>
      <c r="H12" s="74">
        <v>9936772</v>
      </c>
      <c r="I12" s="26">
        <v>1470687.2200000002</v>
      </c>
      <c r="J12" s="75">
        <f t="shared" si="2"/>
        <v>0.14800452501073791</v>
      </c>
      <c r="K12" s="74">
        <v>1000000</v>
      </c>
      <c r="L12" s="26">
        <v>0</v>
      </c>
      <c r="M12" s="96">
        <f t="shared" si="3"/>
        <v>0</v>
      </c>
      <c r="N12" s="74">
        <v>825098</v>
      </c>
      <c r="O12" s="26">
        <v>0</v>
      </c>
      <c r="P12" s="96">
        <f t="shared" si="4"/>
        <v>0</v>
      </c>
      <c r="Q12" s="74">
        <v>6092409</v>
      </c>
      <c r="R12" s="26">
        <v>0</v>
      </c>
      <c r="S12" s="127">
        <f t="shared" si="5"/>
        <v>0</v>
      </c>
      <c r="T12" s="82">
        <v>0</v>
      </c>
      <c r="U12" s="26">
        <v>0</v>
      </c>
      <c r="V12" s="26">
        <v>3705235</v>
      </c>
      <c r="W12" s="26">
        <v>376703.31999999995</v>
      </c>
      <c r="X12" s="27">
        <v>5670625</v>
      </c>
    </row>
    <row r="13" spans="1:24">
      <c r="A13" s="70" t="s">
        <v>97</v>
      </c>
      <c r="B13" s="76">
        <v>350820692</v>
      </c>
      <c r="C13" s="28">
        <v>11873156</v>
      </c>
      <c r="D13" s="77">
        <f t="shared" si="0"/>
        <v>3.3843944415912618E-2</v>
      </c>
      <c r="E13" s="87">
        <v>52856355</v>
      </c>
      <c r="F13" s="28">
        <v>34691865</v>
      </c>
      <c r="G13" s="88">
        <f t="shared" si="1"/>
        <v>0.65634236413010316</v>
      </c>
      <c r="H13" s="76">
        <v>9330362</v>
      </c>
      <c r="I13" s="28">
        <v>-1</v>
      </c>
      <c r="J13" s="119">
        <f t="shared" si="2"/>
        <v>-1.0717697769925754E-7</v>
      </c>
      <c r="K13" s="76">
        <v>9725359</v>
      </c>
      <c r="L13" s="28">
        <v>4529284</v>
      </c>
      <c r="M13" s="88">
        <f t="shared" si="3"/>
        <v>0.46571895186594142</v>
      </c>
      <c r="N13" s="76">
        <v>2041024</v>
      </c>
      <c r="O13" s="28">
        <v>1659186</v>
      </c>
      <c r="P13" s="88">
        <f t="shared" si="4"/>
        <v>0.81291841742184312</v>
      </c>
      <c r="Q13" s="76">
        <v>60034633</v>
      </c>
      <c r="R13" s="28">
        <v>5548207</v>
      </c>
      <c r="S13" s="129">
        <f t="shared" si="5"/>
        <v>9.2416772165493211E-2</v>
      </c>
      <c r="T13" s="83">
        <v>3082827</v>
      </c>
      <c r="U13" s="28">
        <v>2432719</v>
      </c>
      <c r="V13" s="28">
        <v>10122122</v>
      </c>
      <c r="W13" s="28">
        <v>2273063</v>
      </c>
      <c r="X13" s="29">
        <v>76212428</v>
      </c>
    </row>
    <row r="14" spans="1:24">
      <c r="A14" s="69" t="s">
        <v>98</v>
      </c>
      <c r="B14" s="74">
        <v>235977965</v>
      </c>
      <c r="C14" s="26">
        <v>1997240.0100000016</v>
      </c>
      <c r="D14" s="75">
        <f t="shared" si="0"/>
        <v>8.4636716398499394E-3</v>
      </c>
      <c r="E14" s="85">
        <v>33864189</v>
      </c>
      <c r="F14" s="26">
        <v>2828472.3900000006</v>
      </c>
      <c r="G14" s="86">
        <f t="shared" si="1"/>
        <v>8.3523996101013978E-2</v>
      </c>
      <c r="H14" s="74">
        <v>48815770</v>
      </c>
      <c r="I14" s="26">
        <v>1974152.6500000004</v>
      </c>
      <c r="J14" s="75">
        <f t="shared" si="2"/>
        <v>4.0440879043800809E-2</v>
      </c>
      <c r="K14" s="74">
        <v>5631065</v>
      </c>
      <c r="L14" s="26">
        <v>0</v>
      </c>
      <c r="M14" s="96">
        <f t="shared" si="3"/>
        <v>0</v>
      </c>
      <c r="N14" s="74">
        <v>1697796</v>
      </c>
      <c r="O14" s="26">
        <v>0</v>
      </c>
      <c r="P14" s="96">
        <f t="shared" si="4"/>
        <v>0</v>
      </c>
      <c r="Q14" s="74">
        <v>40295601</v>
      </c>
      <c r="R14" s="26">
        <v>0</v>
      </c>
      <c r="S14" s="127">
        <f t="shared" si="5"/>
        <v>0</v>
      </c>
      <c r="T14" s="82">
        <v>442433.25</v>
      </c>
      <c r="U14" s="26">
        <v>2831127.25</v>
      </c>
      <c r="V14" s="26">
        <v>4508336.0899999989</v>
      </c>
      <c r="W14" s="26">
        <v>4824707.3599999994</v>
      </c>
      <c r="X14" s="27">
        <v>19406469</v>
      </c>
    </row>
    <row r="15" spans="1:24">
      <c r="A15" s="70" t="s">
        <v>99</v>
      </c>
      <c r="B15" s="76">
        <v>36517044</v>
      </c>
      <c r="C15" s="28">
        <v>-137013.76000000001</v>
      </c>
      <c r="D15" s="119">
        <f t="shared" si="0"/>
        <v>-3.7520495908704992E-3</v>
      </c>
      <c r="E15" s="87">
        <v>3769360</v>
      </c>
      <c r="F15" s="28">
        <v>2043285.59</v>
      </c>
      <c r="G15" s="88">
        <f t="shared" si="1"/>
        <v>0.54207759142135536</v>
      </c>
      <c r="H15" s="76">
        <v>9898885</v>
      </c>
      <c r="I15" s="28">
        <v>-300821.11</v>
      </c>
      <c r="J15" s="119">
        <f t="shared" si="2"/>
        <v>-3.0389393350867294E-2</v>
      </c>
      <c r="K15" s="76">
        <v>1000000</v>
      </c>
      <c r="L15" s="28">
        <v>280900</v>
      </c>
      <c r="M15" s="88">
        <f t="shared" si="3"/>
        <v>0.28089999999999998</v>
      </c>
      <c r="N15" s="76">
        <v>853153</v>
      </c>
      <c r="O15" s="28">
        <v>0</v>
      </c>
      <c r="P15" s="95">
        <f t="shared" si="4"/>
        <v>0</v>
      </c>
      <c r="Q15" s="76">
        <v>6069180</v>
      </c>
      <c r="R15" s="28">
        <v>0</v>
      </c>
      <c r="S15" s="126">
        <f t="shared" si="5"/>
        <v>0</v>
      </c>
      <c r="T15" s="83">
        <v>-126974.71999999974</v>
      </c>
      <c r="U15" s="28">
        <v>0</v>
      </c>
      <c r="V15" s="28">
        <v>3772391</v>
      </c>
      <c r="W15" s="28">
        <v>1147385</v>
      </c>
      <c r="X15" s="29">
        <v>6679152</v>
      </c>
    </row>
    <row r="16" spans="1:24">
      <c r="A16" s="69" t="s">
        <v>100</v>
      </c>
      <c r="B16" s="74">
        <v>44467519</v>
      </c>
      <c r="C16" s="26">
        <v>0</v>
      </c>
      <c r="D16" s="118">
        <f t="shared" si="0"/>
        <v>0</v>
      </c>
      <c r="E16" s="85">
        <v>5998847</v>
      </c>
      <c r="F16" s="26">
        <v>1642269.8199999998</v>
      </c>
      <c r="G16" s="86">
        <f t="shared" si="1"/>
        <v>0.27376424502908642</v>
      </c>
      <c r="H16" s="74">
        <v>9673362</v>
      </c>
      <c r="I16" s="26">
        <v>0</v>
      </c>
      <c r="J16" s="118">
        <f t="shared" si="2"/>
        <v>0</v>
      </c>
      <c r="K16" s="74">
        <v>1000000</v>
      </c>
      <c r="L16" s="26">
        <v>924150</v>
      </c>
      <c r="M16" s="94">
        <f t="shared" si="3"/>
        <v>0.92415000000000003</v>
      </c>
      <c r="N16" s="74">
        <v>1707360</v>
      </c>
      <c r="O16" s="26">
        <v>0</v>
      </c>
      <c r="P16" s="96">
        <f t="shared" si="4"/>
        <v>0</v>
      </c>
      <c r="Q16" s="74">
        <v>8532586</v>
      </c>
      <c r="R16" s="26">
        <v>0</v>
      </c>
      <c r="S16" s="127">
        <f t="shared" si="5"/>
        <v>0</v>
      </c>
      <c r="T16" s="82">
        <v>742451.1799999997</v>
      </c>
      <c r="U16" s="26">
        <v>0</v>
      </c>
      <c r="V16" s="26">
        <v>759129</v>
      </c>
      <c r="W16" s="26">
        <v>5215218</v>
      </c>
      <c r="X16" s="27">
        <v>9283218</v>
      </c>
    </row>
    <row r="17" spans="1:24">
      <c r="A17" s="70" t="s">
        <v>101</v>
      </c>
      <c r="B17" s="76">
        <v>272539352</v>
      </c>
      <c r="C17" s="28">
        <v>10405.439999999944</v>
      </c>
      <c r="D17" s="119">
        <f t="shared" si="0"/>
        <v>3.8179587364689792E-5</v>
      </c>
      <c r="E17" s="87">
        <v>33195420</v>
      </c>
      <c r="F17" s="28">
        <v>1334647.83</v>
      </c>
      <c r="G17" s="88">
        <f t="shared" si="1"/>
        <v>4.0205782303703343E-2</v>
      </c>
      <c r="H17" s="76">
        <v>89412309</v>
      </c>
      <c r="I17" s="28">
        <v>4853759.3999999994</v>
      </c>
      <c r="J17" s="77">
        <f t="shared" si="2"/>
        <v>5.428513651291568E-2</v>
      </c>
      <c r="K17" s="76">
        <v>7553851</v>
      </c>
      <c r="L17" s="28">
        <v>379239</v>
      </c>
      <c r="M17" s="88">
        <f t="shared" si="3"/>
        <v>5.0204723392081735E-2</v>
      </c>
      <c r="N17" s="76">
        <v>1769046</v>
      </c>
      <c r="O17" s="28">
        <v>-138463.51</v>
      </c>
      <c r="P17" s="95">
        <f t="shared" si="4"/>
        <v>-7.8270158039983134E-2</v>
      </c>
      <c r="Q17" s="76">
        <v>42424106</v>
      </c>
      <c r="R17" s="28">
        <v>0</v>
      </c>
      <c r="S17" s="126">
        <f t="shared" si="5"/>
        <v>0</v>
      </c>
      <c r="T17" s="83">
        <v>901527.38000000268</v>
      </c>
      <c r="U17" s="28">
        <v>918004</v>
      </c>
      <c r="V17" s="28">
        <v>11999257</v>
      </c>
      <c r="W17" s="28">
        <v>532632.46</v>
      </c>
      <c r="X17" s="29">
        <v>20791009</v>
      </c>
    </row>
    <row r="18" spans="1:24">
      <c r="A18" s="69" t="s">
        <v>102</v>
      </c>
      <c r="B18" s="74">
        <v>163052752</v>
      </c>
      <c r="C18" s="26">
        <v>1581350.629999999</v>
      </c>
      <c r="D18" s="75">
        <f t="shared" si="0"/>
        <v>9.6983988960824101E-3</v>
      </c>
      <c r="E18" s="85">
        <v>23737867</v>
      </c>
      <c r="F18" s="26">
        <v>13901868.339999998</v>
      </c>
      <c r="G18" s="86">
        <f t="shared" si="1"/>
        <v>0.58564100725646484</v>
      </c>
      <c r="H18" s="74">
        <v>33445550</v>
      </c>
      <c r="I18" s="26">
        <v>110961.29999999999</v>
      </c>
      <c r="J18" s="75">
        <f t="shared" si="2"/>
        <v>3.317670063730451E-3</v>
      </c>
      <c r="K18" s="74">
        <v>3806398</v>
      </c>
      <c r="L18" s="26">
        <v>82294.149999999994</v>
      </c>
      <c r="M18" s="94">
        <f t="shared" si="3"/>
        <v>2.1619954087827912E-2</v>
      </c>
      <c r="N18" s="74">
        <v>1409446</v>
      </c>
      <c r="O18" s="26">
        <v>1271020.3900000001</v>
      </c>
      <c r="P18" s="94">
        <f t="shared" si="4"/>
        <v>0.90178721994315503</v>
      </c>
      <c r="Q18" s="74">
        <v>22227359</v>
      </c>
      <c r="R18" s="26">
        <v>0</v>
      </c>
      <c r="S18" s="127">
        <f t="shared" si="5"/>
        <v>0</v>
      </c>
      <c r="T18" s="82">
        <v>1415856.3200000077</v>
      </c>
      <c r="U18" s="26">
        <v>2167310.85</v>
      </c>
      <c r="V18" s="26">
        <v>13640585.889999999</v>
      </c>
      <c r="W18" s="26">
        <v>15237720.129999999</v>
      </c>
      <c r="X18" s="27">
        <v>49408968</v>
      </c>
    </row>
    <row r="19" spans="1:24">
      <c r="A19" s="70" t="s">
        <v>103</v>
      </c>
      <c r="B19" s="76">
        <v>109536383</v>
      </c>
      <c r="C19" s="28">
        <v>450707</v>
      </c>
      <c r="D19" s="77">
        <f t="shared" si="0"/>
        <v>4.1146784991065478E-3</v>
      </c>
      <c r="E19" s="87">
        <v>11935114</v>
      </c>
      <c r="F19" s="28">
        <v>7744673.9499999993</v>
      </c>
      <c r="G19" s="88">
        <f t="shared" si="1"/>
        <v>0.64889819653167946</v>
      </c>
      <c r="H19" s="76">
        <v>10047213</v>
      </c>
      <c r="I19" s="28">
        <v>300700</v>
      </c>
      <c r="J19" s="77">
        <f t="shared" si="2"/>
        <v>2.9928697639833055E-2</v>
      </c>
      <c r="K19" s="76">
        <v>1693614</v>
      </c>
      <c r="L19" s="28">
        <v>1144343</v>
      </c>
      <c r="M19" s="88">
        <f t="shared" si="3"/>
        <v>0.67568111742108883</v>
      </c>
      <c r="N19" s="76">
        <v>1308061</v>
      </c>
      <c r="O19" s="28">
        <v>943394</v>
      </c>
      <c r="P19" s="88">
        <f t="shared" si="4"/>
        <v>0.72121560080149172</v>
      </c>
      <c r="Q19" s="76">
        <v>18287287</v>
      </c>
      <c r="R19" s="28">
        <v>0</v>
      </c>
      <c r="S19" s="126">
        <f t="shared" si="5"/>
        <v>0</v>
      </c>
      <c r="T19" s="83">
        <v>4769.359999999404</v>
      </c>
      <c r="U19" s="28">
        <v>6203265.6300000008</v>
      </c>
      <c r="V19" s="28">
        <v>3540209.1</v>
      </c>
      <c r="W19" s="28">
        <v>943923.96</v>
      </c>
      <c r="X19" s="29">
        <v>21275986</v>
      </c>
    </row>
    <row r="20" spans="1:24">
      <c r="A20" s="69" t="s">
        <v>104</v>
      </c>
      <c r="B20" s="74">
        <v>105563244</v>
      </c>
      <c r="C20" s="26">
        <v>0</v>
      </c>
      <c r="D20" s="118">
        <f t="shared" si="0"/>
        <v>0</v>
      </c>
      <c r="E20" s="85">
        <v>10819419</v>
      </c>
      <c r="F20" s="26">
        <v>1556667.42</v>
      </c>
      <c r="G20" s="86">
        <f t="shared" si="1"/>
        <v>0.14387717307186274</v>
      </c>
      <c r="H20" s="74">
        <v>9396266</v>
      </c>
      <c r="I20" s="26">
        <v>635046.77</v>
      </c>
      <c r="J20" s="75">
        <f t="shared" si="2"/>
        <v>6.7585014089639434E-2</v>
      </c>
      <c r="K20" s="74">
        <v>1646633</v>
      </c>
      <c r="L20" s="26">
        <v>655232.1399999999</v>
      </c>
      <c r="M20" s="94">
        <f t="shared" si="3"/>
        <v>0.39792239072094382</v>
      </c>
      <c r="N20" s="74">
        <v>1147640</v>
      </c>
      <c r="O20" s="26">
        <v>0</v>
      </c>
      <c r="P20" s="96">
        <f t="shared" si="4"/>
        <v>0</v>
      </c>
      <c r="Q20" s="74">
        <v>20164253</v>
      </c>
      <c r="R20" s="26">
        <v>0</v>
      </c>
      <c r="S20" s="127">
        <f t="shared" si="5"/>
        <v>0</v>
      </c>
      <c r="T20" s="82">
        <v>0</v>
      </c>
      <c r="U20" s="26">
        <v>-46658.46</v>
      </c>
      <c r="V20" s="26">
        <v>4900623.7</v>
      </c>
      <c r="W20" s="26">
        <v>0</v>
      </c>
      <c r="X20" s="27">
        <v>7700912</v>
      </c>
    </row>
    <row r="21" spans="1:24">
      <c r="A21" s="70" t="s">
        <v>105</v>
      </c>
      <c r="B21" s="76">
        <v>113831371</v>
      </c>
      <c r="C21" s="28">
        <v>3019207.0299999975</v>
      </c>
      <c r="D21" s="77">
        <f t="shared" si="0"/>
        <v>2.652350580930803E-2</v>
      </c>
      <c r="E21" s="87">
        <v>14347286</v>
      </c>
      <c r="F21" s="28">
        <v>1745961.1000000006</v>
      </c>
      <c r="G21" s="88">
        <f t="shared" si="1"/>
        <v>0.12169277868999061</v>
      </c>
      <c r="H21" s="76">
        <v>11079559</v>
      </c>
      <c r="I21" s="28">
        <v>-5215269.76</v>
      </c>
      <c r="J21" s="119">
        <f t="shared" si="2"/>
        <v>-0.47071095158209814</v>
      </c>
      <c r="K21" s="76">
        <v>2356219</v>
      </c>
      <c r="L21" s="28">
        <v>1469539</v>
      </c>
      <c r="M21" s="88">
        <f t="shared" si="3"/>
        <v>0.62368523469168191</v>
      </c>
      <c r="N21" s="76">
        <v>1451545</v>
      </c>
      <c r="O21" s="28">
        <v>1185481</v>
      </c>
      <c r="P21" s="88">
        <f t="shared" si="4"/>
        <v>0.8167028924353017</v>
      </c>
      <c r="Q21" s="76">
        <v>19006167</v>
      </c>
      <c r="R21" s="28">
        <v>0</v>
      </c>
      <c r="S21" s="126">
        <f t="shared" si="5"/>
        <v>0</v>
      </c>
      <c r="T21" s="83">
        <v>-448446.35000000149</v>
      </c>
      <c r="U21" s="28">
        <v>9061290</v>
      </c>
      <c r="V21" s="28">
        <v>4405700</v>
      </c>
      <c r="W21" s="28">
        <v>14008751.98</v>
      </c>
      <c r="X21" s="29">
        <v>29232214</v>
      </c>
    </row>
    <row r="22" spans="1:24">
      <c r="A22" s="69" t="s">
        <v>106</v>
      </c>
      <c r="B22" s="74">
        <v>117640462</v>
      </c>
      <c r="C22" s="26">
        <v>-138559.47</v>
      </c>
      <c r="D22" s="118">
        <f t="shared" si="0"/>
        <v>-1.1778215389871556E-3</v>
      </c>
      <c r="E22" s="85">
        <v>13447191</v>
      </c>
      <c r="F22" s="26">
        <v>6310259.6400000006</v>
      </c>
      <c r="G22" s="86">
        <f t="shared" si="1"/>
        <v>0.46926228979717777</v>
      </c>
      <c r="H22" s="74">
        <v>9886938</v>
      </c>
      <c r="I22" s="26">
        <v>0</v>
      </c>
      <c r="J22" s="118">
        <f t="shared" si="2"/>
        <v>0</v>
      </c>
      <c r="K22" s="74">
        <v>2588373</v>
      </c>
      <c r="L22" s="26">
        <v>1447525.15</v>
      </c>
      <c r="M22" s="94">
        <f t="shared" si="3"/>
        <v>0.55924132650124225</v>
      </c>
      <c r="N22" s="74">
        <v>1447358</v>
      </c>
      <c r="O22" s="26">
        <v>377614</v>
      </c>
      <c r="P22" s="94">
        <f t="shared" si="4"/>
        <v>0.26089882392607772</v>
      </c>
      <c r="Q22" s="74">
        <v>20779864</v>
      </c>
      <c r="R22" s="26">
        <v>0</v>
      </c>
      <c r="S22" s="127">
        <f t="shared" si="5"/>
        <v>0</v>
      </c>
      <c r="T22" s="82">
        <v>-70110.620000001043</v>
      </c>
      <c r="U22" s="26">
        <v>894399.45</v>
      </c>
      <c r="V22" s="26">
        <v>321560.39000000013</v>
      </c>
      <c r="W22" s="26">
        <v>128686.46000000002</v>
      </c>
      <c r="X22" s="27">
        <v>9271375</v>
      </c>
    </row>
    <row r="23" spans="1:24">
      <c r="A23" s="70" t="s">
        <v>107</v>
      </c>
      <c r="B23" s="76">
        <v>38398742</v>
      </c>
      <c r="C23" s="28">
        <v>32708.17</v>
      </c>
      <c r="D23" s="77">
        <f t="shared" si="0"/>
        <v>8.5180316584329758E-4</v>
      </c>
      <c r="E23" s="87">
        <v>3763077</v>
      </c>
      <c r="F23" s="28">
        <v>2240207.6999999997</v>
      </c>
      <c r="G23" s="88">
        <f t="shared" si="1"/>
        <v>0.59531274539426104</v>
      </c>
      <c r="H23" s="76">
        <v>10286823</v>
      </c>
      <c r="I23" s="28">
        <v>-89600</v>
      </c>
      <c r="J23" s="119">
        <f t="shared" si="2"/>
        <v>-8.7101722271297945E-3</v>
      </c>
      <c r="K23" s="76">
        <v>1000000</v>
      </c>
      <c r="L23" s="28">
        <v>840051.6</v>
      </c>
      <c r="M23" s="88">
        <f t="shared" si="3"/>
        <v>0.84005160000000001</v>
      </c>
      <c r="N23" s="76">
        <v>1816530</v>
      </c>
      <c r="O23" s="28">
        <v>0</v>
      </c>
      <c r="P23" s="95">
        <f t="shared" si="4"/>
        <v>0</v>
      </c>
      <c r="Q23" s="76">
        <v>6307031</v>
      </c>
      <c r="R23" s="28">
        <v>0</v>
      </c>
      <c r="S23" s="126">
        <f t="shared" si="5"/>
        <v>0</v>
      </c>
      <c r="T23" s="83">
        <v>-4844.0499999998137</v>
      </c>
      <c r="U23" s="28">
        <v>416710.94</v>
      </c>
      <c r="V23" s="28">
        <v>132415.64000000001</v>
      </c>
      <c r="W23" s="28">
        <v>0</v>
      </c>
      <c r="X23" s="29">
        <v>3567650</v>
      </c>
    </row>
    <row r="24" spans="1:24">
      <c r="A24" s="69" t="s">
        <v>108</v>
      </c>
      <c r="B24" s="74">
        <v>111296014</v>
      </c>
      <c r="C24" s="26">
        <v>0</v>
      </c>
      <c r="D24" s="118">
        <f t="shared" si="0"/>
        <v>0</v>
      </c>
      <c r="E24" s="85">
        <v>12299699</v>
      </c>
      <c r="F24" s="26">
        <v>1481727</v>
      </c>
      <c r="G24" s="86">
        <f t="shared" si="1"/>
        <v>0.12046855780779676</v>
      </c>
      <c r="H24" s="74">
        <v>49204263</v>
      </c>
      <c r="I24" s="26">
        <v>29540</v>
      </c>
      <c r="J24" s="75">
        <f t="shared" si="2"/>
        <v>6.0035448554528702E-4</v>
      </c>
      <c r="K24" s="74">
        <v>3147630</v>
      </c>
      <c r="L24" s="26">
        <v>0</v>
      </c>
      <c r="M24" s="96">
        <f t="shared" si="3"/>
        <v>0</v>
      </c>
      <c r="N24" s="74">
        <v>1158618</v>
      </c>
      <c r="O24" s="26">
        <v>0</v>
      </c>
      <c r="P24" s="96">
        <f t="shared" si="4"/>
        <v>0</v>
      </c>
      <c r="Q24" s="74">
        <v>17170875</v>
      </c>
      <c r="R24" s="26">
        <v>0</v>
      </c>
      <c r="S24" s="127">
        <f t="shared" si="5"/>
        <v>0</v>
      </c>
      <c r="T24" s="82">
        <v>0</v>
      </c>
      <c r="U24" s="26">
        <v>0</v>
      </c>
      <c r="V24" s="26">
        <v>640505</v>
      </c>
      <c r="W24" s="26">
        <v>0</v>
      </c>
      <c r="X24" s="27">
        <v>2151772</v>
      </c>
    </row>
    <row r="25" spans="1:24">
      <c r="A25" s="70" t="s">
        <v>109</v>
      </c>
      <c r="B25" s="76">
        <v>106770910</v>
      </c>
      <c r="C25" s="28">
        <v>112000</v>
      </c>
      <c r="D25" s="77">
        <f t="shared" si="0"/>
        <v>1.048974856540981E-3</v>
      </c>
      <c r="E25" s="87">
        <v>11050328</v>
      </c>
      <c r="F25" s="28">
        <v>1021130</v>
      </c>
      <c r="G25" s="88">
        <f t="shared" si="1"/>
        <v>9.2407211804029707E-2</v>
      </c>
      <c r="H25" s="76">
        <v>62222114</v>
      </c>
      <c r="I25" s="28">
        <v>-1326792.3500000001</v>
      </c>
      <c r="J25" s="119">
        <f t="shared" si="2"/>
        <v>-2.1323485569776687E-2</v>
      </c>
      <c r="K25" s="76">
        <v>3455640</v>
      </c>
      <c r="L25" s="28">
        <v>1615680</v>
      </c>
      <c r="M25" s="88">
        <f t="shared" si="3"/>
        <v>0.46754870298989476</v>
      </c>
      <c r="N25" s="76">
        <v>1237853</v>
      </c>
      <c r="O25" s="28">
        <v>0</v>
      </c>
      <c r="P25" s="95">
        <f t="shared" si="4"/>
        <v>0</v>
      </c>
      <c r="Q25" s="76">
        <v>14457375</v>
      </c>
      <c r="R25" s="28">
        <v>0</v>
      </c>
      <c r="S25" s="126">
        <f t="shared" si="5"/>
        <v>0</v>
      </c>
      <c r="T25" s="83">
        <v>1145801.9500000002</v>
      </c>
      <c r="U25" s="28">
        <v>1046978</v>
      </c>
      <c r="V25" s="28">
        <v>-496073.6</v>
      </c>
      <c r="W25" s="28">
        <v>919377</v>
      </c>
      <c r="X25" s="29">
        <v>4038101</v>
      </c>
    </row>
    <row r="26" spans="1:24">
      <c r="A26" s="69" t="s">
        <v>110</v>
      </c>
      <c r="B26" s="74">
        <v>232299233</v>
      </c>
      <c r="C26" s="26">
        <v>859846.05999999994</v>
      </c>
      <c r="D26" s="75">
        <f t="shared" si="0"/>
        <v>3.7014588851440587E-3</v>
      </c>
      <c r="E26" s="85">
        <v>27640619</v>
      </c>
      <c r="F26" s="26">
        <v>12101307.120000001</v>
      </c>
      <c r="G26" s="86">
        <f t="shared" si="1"/>
        <v>0.43780883199468151</v>
      </c>
      <c r="H26" s="74">
        <v>63669951</v>
      </c>
      <c r="I26" s="26">
        <v>174661.92</v>
      </c>
      <c r="J26" s="75">
        <f t="shared" si="2"/>
        <v>2.7432394285963877E-3</v>
      </c>
      <c r="K26" s="74">
        <v>5992442</v>
      </c>
      <c r="L26" s="26">
        <v>2748544.3200000003</v>
      </c>
      <c r="M26" s="94">
        <f t="shared" si="3"/>
        <v>0.4586684894071566</v>
      </c>
      <c r="N26" s="74">
        <v>3907866</v>
      </c>
      <c r="O26" s="26">
        <v>0</v>
      </c>
      <c r="P26" s="96">
        <f t="shared" si="4"/>
        <v>0</v>
      </c>
      <c r="Q26" s="74">
        <v>37379062</v>
      </c>
      <c r="R26" s="26">
        <v>0</v>
      </c>
      <c r="S26" s="127">
        <f t="shared" si="5"/>
        <v>0</v>
      </c>
      <c r="T26" s="82">
        <v>-34643.820000000298</v>
      </c>
      <c r="U26" s="26">
        <v>3015065.1500000004</v>
      </c>
      <c r="V26" s="26">
        <v>14738535.25</v>
      </c>
      <c r="W26" s="26">
        <v>0</v>
      </c>
      <c r="X26" s="27">
        <v>33603316</v>
      </c>
    </row>
    <row r="27" spans="1:24">
      <c r="A27" s="70" t="s">
        <v>111</v>
      </c>
      <c r="B27" s="76">
        <v>154937980</v>
      </c>
      <c r="C27" s="28">
        <v>4733347.42</v>
      </c>
      <c r="D27" s="77">
        <f t="shared" si="0"/>
        <v>3.0549949211936284E-2</v>
      </c>
      <c r="E27" s="87">
        <v>18640105</v>
      </c>
      <c r="F27" s="28">
        <v>13151744.099999998</v>
      </c>
      <c r="G27" s="88">
        <f t="shared" si="1"/>
        <v>0.70556169613851416</v>
      </c>
      <c r="H27" s="76">
        <v>26441630</v>
      </c>
      <c r="I27" s="28">
        <v>0</v>
      </c>
      <c r="J27" s="119">
        <f t="shared" si="2"/>
        <v>0</v>
      </c>
      <c r="K27" s="76">
        <v>2906875</v>
      </c>
      <c r="L27" s="28">
        <v>1230719.5</v>
      </c>
      <c r="M27" s="88">
        <f t="shared" si="3"/>
        <v>0.42338232638142337</v>
      </c>
      <c r="N27" s="76">
        <v>3151056</v>
      </c>
      <c r="O27" s="28">
        <v>-2043.01</v>
      </c>
      <c r="P27" s="95">
        <f t="shared" si="4"/>
        <v>-6.4835724912537258E-4</v>
      </c>
      <c r="Q27" s="76">
        <v>24290287</v>
      </c>
      <c r="R27" s="28">
        <v>0</v>
      </c>
      <c r="S27" s="126">
        <f t="shared" si="5"/>
        <v>0</v>
      </c>
      <c r="T27" s="83">
        <v>7380824.7400000021</v>
      </c>
      <c r="U27" s="28">
        <v>3217504.25</v>
      </c>
      <c r="V27" s="28">
        <v>4323920</v>
      </c>
      <c r="W27" s="28">
        <v>7619045</v>
      </c>
      <c r="X27" s="29">
        <v>41655062</v>
      </c>
    </row>
    <row r="28" spans="1:24">
      <c r="A28" s="69" t="s">
        <v>112</v>
      </c>
      <c r="B28" s="74">
        <v>105430731</v>
      </c>
      <c r="C28" s="26">
        <v>0</v>
      </c>
      <c r="D28" s="118">
        <f t="shared" si="0"/>
        <v>0</v>
      </c>
      <c r="E28" s="85">
        <v>11940263</v>
      </c>
      <c r="F28" s="26">
        <v>11419220</v>
      </c>
      <c r="G28" s="86">
        <f t="shared" si="1"/>
        <v>0.95636251898304081</v>
      </c>
      <c r="H28" s="74">
        <v>9850099</v>
      </c>
      <c r="I28" s="26">
        <v>0</v>
      </c>
      <c r="J28" s="118">
        <f t="shared" si="2"/>
        <v>0</v>
      </c>
      <c r="K28" s="74">
        <v>1847720</v>
      </c>
      <c r="L28" s="26">
        <v>392813</v>
      </c>
      <c r="M28" s="94">
        <f t="shared" si="3"/>
        <v>0.21259335830104129</v>
      </c>
      <c r="N28" s="74">
        <v>1311319</v>
      </c>
      <c r="O28" s="26">
        <v>1755534.79</v>
      </c>
      <c r="P28" s="94">
        <f t="shared" si="4"/>
        <v>1.3387549406361077</v>
      </c>
      <c r="Q28" s="74">
        <v>22004067</v>
      </c>
      <c r="R28" s="26">
        <v>0</v>
      </c>
      <c r="S28" s="127">
        <f t="shared" si="5"/>
        <v>0</v>
      </c>
      <c r="T28" s="82">
        <v>0</v>
      </c>
      <c r="U28" s="26">
        <v>107987</v>
      </c>
      <c r="V28" s="26">
        <v>1284116</v>
      </c>
      <c r="W28" s="26">
        <v>0</v>
      </c>
      <c r="X28" s="27">
        <v>14959671</v>
      </c>
    </row>
    <row r="29" spans="1:24">
      <c r="A29" s="70" t="s">
        <v>113</v>
      </c>
      <c r="B29" s="76">
        <v>176795014</v>
      </c>
      <c r="C29" s="28">
        <v>1523620.5000000009</v>
      </c>
      <c r="D29" s="77">
        <f t="shared" si="0"/>
        <v>8.6180060485189988E-3</v>
      </c>
      <c r="E29" s="87">
        <v>21898582</v>
      </c>
      <c r="F29" s="28">
        <v>9038882.1000000015</v>
      </c>
      <c r="G29" s="88">
        <f t="shared" si="1"/>
        <v>0.41276106827373577</v>
      </c>
      <c r="H29" s="76">
        <v>18851446</v>
      </c>
      <c r="I29" s="28">
        <v>411461.88</v>
      </c>
      <c r="J29" s="77">
        <f t="shared" si="2"/>
        <v>2.1826542112472435E-2</v>
      </c>
      <c r="K29" s="76">
        <v>3317763</v>
      </c>
      <c r="L29" s="28">
        <v>1400246.6099999999</v>
      </c>
      <c r="M29" s="88">
        <f t="shared" si="3"/>
        <v>0.42204539926450441</v>
      </c>
      <c r="N29" s="76">
        <v>1544878</v>
      </c>
      <c r="O29" s="28">
        <v>1451937.29</v>
      </c>
      <c r="P29" s="88">
        <f t="shared" si="4"/>
        <v>0.93983945010544523</v>
      </c>
      <c r="Q29" s="76">
        <v>31388812</v>
      </c>
      <c r="R29" s="28">
        <v>0</v>
      </c>
      <c r="S29" s="126">
        <f t="shared" si="5"/>
        <v>0</v>
      </c>
      <c r="T29" s="83">
        <v>4654493.570000004</v>
      </c>
      <c r="U29" s="28">
        <v>2332400.7199999997</v>
      </c>
      <c r="V29" s="28">
        <v>9567168.0399999991</v>
      </c>
      <c r="W29" s="28">
        <v>7780071.29</v>
      </c>
      <c r="X29" s="29">
        <v>38160282</v>
      </c>
    </row>
    <row r="30" spans="1:24">
      <c r="A30" s="69" t="s">
        <v>114</v>
      </c>
      <c r="B30" s="74">
        <v>49001787</v>
      </c>
      <c r="C30" s="26">
        <v>195253.70000000019</v>
      </c>
      <c r="D30" s="75">
        <f t="shared" si="0"/>
        <v>3.9846240709548036E-3</v>
      </c>
      <c r="E30" s="85">
        <v>6741426</v>
      </c>
      <c r="F30" s="26">
        <v>4956203.5399999982</v>
      </c>
      <c r="G30" s="86">
        <f t="shared" si="1"/>
        <v>0.73518622617825935</v>
      </c>
      <c r="H30" s="74">
        <v>10401379</v>
      </c>
      <c r="I30" s="26">
        <v>71774.36</v>
      </c>
      <c r="J30" s="75">
        <f t="shared" si="2"/>
        <v>6.9004657940067368E-3</v>
      </c>
      <c r="K30" s="74">
        <v>1000000</v>
      </c>
      <c r="L30" s="26">
        <v>661564.16000000003</v>
      </c>
      <c r="M30" s="94">
        <f t="shared" si="3"/>
        <v>0.66156416000000007</v>
      </c>
      <c r="N30" s="74">
        <v>1521033</v>
      </c>
      <c r="O30" s="26">
        <v>0</v>
      </c>
      <c r="P30" s="96">
        <f t="shared" si="4"/>
        <v>0</v>
      </c>
      <c r="Q30" s="74">
        <v>9847633</v>
      </c>
      <c r="R30" s="26">
        <v>0</v>
      </c>
      <c r="S30" s="127">
        <f t="shared" si="5"/>
        <v>0</v>
      </c>
      <c r="T30" s="82">
        <v>422125.31000000238</v>
      </c>
      <c r="U30" s="26">
        <v>1634284</v>
      </c>
      <c r="V30" s="26">
        <v>4030738.7</v>
      </c>
      <c r="W30" s="26">
        <v>2205399.23</v>
      </c>
      <c r="X30" s="27">
        <v>14177343</v>
      </c>
    </row>
    <row r="31" spans="1:24">
      <c r="A31" s="70" t="s">
        <v>115</v>
      </c>
      <c r="B31" s="76">
        <v>69222519</v>
      </c>
      <c r="C31" s="28">
        <v>0</v>
      </c>
      <c r="D31" s="119">
        <f t="shared" si="0"/>
        <v>0</v>
      </c>
      <c r="E31" s="87">
        <v>7472129</v>
      </c>
      <c r="F31" s="28">
        <v>2780048.2299999995</v>
      </c>
      <c r="G31" s="88">
        <f t="shared" si="1"/>
        <v>0.3720557059440488</v>
      </c>
      <c r="H31" s="76">
        <v>9586625</v>
      </c>
      <c r="I31" s="28">
        <v>0</v>
      </c>
      <c r="J31" s="119">
        <f t="shared" si="2"/>
        <v>0</v>
      </c>
      <c r="K31" s="76">
        <v>1023931</v>
      </c>
      <c r="L31" s="28">
        <v>418471</v>
      </c>
      <c r="M31" s="88">
        <f t="shared" si="3"/>
        <v>0.40869062466123207</v>
      </c>
      <c r="N31" s="76">
        <v>1050592</v>
      </c>
      <c r="O31" s="28">
        <v>72497.139999999985</v>
      </c>
      <c r="P31" s="88">
        <f t="shared" si="4"/>
        <v>6.9005989004294707E-2</v>
      </c>
      <c r="Q31" s="76">
        <v>12257817</v>
      </c>
      <c r="R31" s="28">
        <v>0</v>
      </c>
      <c r="S31" s="126">
        <f t="shared" si="5"/>
        <v>0</v>
      </c>
      <c r="T31" s="83">
        <v>-9999.9799999995157</v>
      </c>
      <c r="U31" s="28">
        <v>3796665</v>
      </c>
      <c r="V31" s="28">
        <v>1179642.6099999999</v>
      </c>
      <c r="W31" s="28">
        <v>0</v>
      </c>
      <c r="X31" s="29">
        <v>8237324</v>
      </c>
    </row>
    <row r="32" spans="1:24">
      <c r="A32" s="69" t="s">
        <v>116</v>
      </c>
      <c r="B32" s="74">
        <v>64349539</v>
      </c>
      <c r="C32" s="26">
        <v>0</v>
      </c>
      <c r="D32" s="118">
        <f t="shared" si="0"/>
        <v>0</v>
      </c>
      <c r="E32" s="85">
        <v>7816078</v>
      </c>
      <c r="F32" s="26">
        <v>1117990.0500000003</v>
      </c>
      <c r="G32" s="86">
        <f t="shared" si="1"/>
        <v>0.14303721764291508</v>
      </c>
      <c r="H32" s="74">
        <v>25701283</v>
      </c>
      <c r="I32" s="26">
        <v>0</v>
      </c>
      <c r="J32" s="118">
        <f t="shared" si="2"/>
        <v>0</v>
      </c>
      <c r="K32" s="74">
        <v>1456403</v>
      </c>
      <c r="L32" s="26">
        <v>0</v>
      </c>
      <c r="M32" s="96">
        <f t="shared" si="3"/>
        <v>0</v>
      </c>
      <c r="N32" s="74">
        <v>1307760</v>
      </c>
      <c r="O32" s="26">
        <v>0</v>
      </c>
      <c r="P32" s="96">
        <f t="shared" si="4"/>
        <v>0</v>
      </c>
      <c r="Q32" s="74">
        <v>11559542</v>
      </c>
      <c r="R32" s="26">
        <v>0</v>
      </c>
      <c r="S32" s="127">
        <f t="shared" si="5"/>
        <v>0</v>
      </c>
      <c r="T32" s="82">
        <v>0</v>
      </c>
      <c r="U32" s="26">
        <v>0</v>
      </c>
      <c r="V32" s="26">
        <v>2540000</v>
      </c>
      <c r="W32" s="26">
        <v>848694</v>
      </c>
      <c r="X32" s="27">
        <v>4506684</v>
      </c>
    </row>
    <row r="33" spans="1:24">
      <c r="A33" s="70" t="s">
        <v>43</v>
      </c>
      <c r="B33" s="76">
        <v>34335506</v>
      </c>
      <c r="C33" s="28">
        <v>0</v>
      </c>
      <c r="D33" s="119">
        <f t="shared" si="0"/>
        <v>0</v>
      </c>
      <c r="E33" s="87">
        <v>3903307</v>
      </c>
      <c r="F33" s="28">
        <v>1195128.5299999998</v>
      </c>
      <c r="G33" s="88">
        <f t="shared" si="1"/>
        <v>0.3061835848422888</v>
      </c>
      <c r="H33" s="76">
        <v>9307523</v>
      </c>
      <c r="I33" s="28">
        <v>57697.81</v>
      </c>
      <c r="J33" s="77">
        <f t="shared" si="2"/>
        <v>6.1990510257132854E-3</v>
      </c>
      <c r="K33" s="76">
        <v>1000000</v>
      </c>
      <c r="L33" s="28">
        <v>320486</v>
      </c>
      <c r="M33" s="88">
        <f t="shared" si="3"/>
        <v>0.32048599999999999</v>
      </c>
      <c r="N33" s="76">
        <v>1460261</v>
      </c>
      <c r="O33" s="28">
        <v>0</v>
      </c>
      <c r="P33" s="95">
        <f t="shared" si="4"/>
        <v>0</v>
      </c>
      <c r="Q33" s="76">
        <v>5706606</v>
      </c>
      <c r="R33" s="28">
        <v>0</v>
      </c>
      <c r="S33" s="126">
        <f t="shared" si="5"/>
        <v>0</v>
      </c>
      <c r="T33" s="83">
        <v>270821.35000000009</v>
      </c>
      <c r="U33" s="28">
        <v>495135</v>
      </c>
      <c r="V33" s="28">
        <v>443504.31</v>
      </c>
      <c r="W33" s="28">
        <v>0</v>
      </c>
      <c r="X33" s="29">
        <v>2782773</v>
      </c>
    </row>
    <row r="34" spans="1:24">
      <c r="A34" s="69" t="s">
        <v>44</v>
      </c>
      <c r="B34" s="74">
        <v>156147803</v>
      </c>
      <c r="C34" s="26">
        <v>1033356</v>
      </c>
      <c r="D34" s="75">
        <f t="shared" si="0"/>
        <v>6.6178068480412756E-3</v>
      </c>
      <c r="E34" s="85">
        <v>19305557</v>
      </c>
      <c r="F34" s="26">
        <v>4176557.6199999992</v>
      </c>
      <c r="G34" s="86">
        <f t="shared" si="1"/>
        <v>0.21633965909401107</v>
      </c>
      <c r="H34" s="74">
        <v>85330403</v>
      </c>
      <c r="I34" s="26">
        <v>0</v>
      </c>
      <c r="J34" s="118">
        <f t="shared" si="2"/>
        <v>0</v>
      </c>
      <c r="K34" s="74">
        <v>5066315</v>
      </c>
      <c r="L34" s="26">
        <v>886193</v>
      </c>
      <c r="M34" s="94">
        <f t="shared" si="3"/>
        <v>0.17491865389341169</v>
      </c>
      <c r="N34" s="74">
        <v>1279737</v>
      </c>
      <c r="O34" s="26">
        <v>0</v>
      </c>
      <c r="P34" s="96">
        <f t="shared" si="4"/>
        <v>0</v>
      </c>
      <c r="Q34" s="74">
        <v>21594780</v>
      </c>
      <c r="R34" s="26">
        <v>197995</v>
      </c>
      <c r="S34" s="128">
        <f t="shared" si="5"/>
        <v>9.168650942496288E-3</v>
      </c>
      <c r="T34" s="82">
        <v>444599.38000000268</v>
      </c>
      <c r="U34" s="26">
        <v>2807689</v>
      </c>
      <c r="V34" s="26">
        <v>10428016</v>
      </c>
      <c r="W34" s="26">
        <v>1652200</v>
      </c>
      <c r="X34" s="27">
        <v>21626606</v>
      </c>
    </row>
    <row r="35" spans="1:24">
      <c r="A35" s="70" t="s">
        <v>45</v>
      </c>
      <c r="B35" s="76">
        <v>65327783</v>
      </c>
      <c r="C35" s="28">
        <v>1740000</v>
      </c>
      <c r="D35" s="77">
        <f t="shared" si="0"/>
        <v>2.6634915806036153E-2</v>
      </c>
      <c r="E35" s="87">
        <v>7944684</v>
      </c>
      <c r="F35" s="28">
        <v>4489443.5200000005</v>
      </c>
      <c r="G35" s="88">
        <f t="shared" si="1"/>
        <v>0.56508773917250832</v>
      </c>
      <c r="H35" s="76">
        <v>9497412</v>
      </c>
      <c r="I35" s="28">
        <v>365000</v>
      </c>
      <c r="J35" s="77">
        <f t="shared" si="2"/>
        <v>3.843152218730745E-2</v>
      </c>
      <c r="K35" s="76">
        <v>1122276</v>
      </c>
      <c r="L35" s="28">
        <v>0</v>
      </c>
      <c r="M35" s="95">
        <f t="shared" si="3"/>
        <v>0</v>
      </c>
      <c r="N35" s="76">
        <v>1166877</v>
      </c>
      <c r="O35" s="28">
        <v>829293.35</v>
      </c>
      <c r="P35" s="88">
        <f t="shared" si="4"/>
        <v>0.71069474331913307</v>
      </c>
      <c r="Q35" s="76">
        <v>12211692</v>
      </c>
      <c r="R35" s="28">
        <v>0</v>
      </c>
      <c r="S35" s="126">
        <f t="shared" si="5"/>
        <v>0</v>
      </c>
      <c r="T35" s="83">
        <v>-633112.13999999873</v>
      </c>
      <c r="U35" s="28">
        <v>0</v>
      </c>
      <c r="V35" s="28">
        <v>4681661.54</v>
      </c>
      <c r="W35" s="28">
        <v>4351206.7300000004</v>
      </c>
      <c r="X35" s="29">
        <v>15823493</v>
      </c>
    </row>
    <row r="36" spans="1:24">
      <c r="A36" s="69" t="s">
        <v>46</v>
      </c>
      <c r="B36" s="74">
        <v>263306621</v>
      </c>
      <c r="C36" s="26">
        <v>2671096</v>
      </c>
      <c r="D36" s="75">
        <f t="shared" ref="D36:D54" si="6">C36/B36</f>
        <v>1.0144431575079915E-2</v>
      </c>
      <c r="E36" s="85">
        <v>29047686</v>
      </c>
      <c r="F36" s="26">
        <v>3276525</v>
      </c>
      <c r="G36" s="86">
        <f t="shared" ref="G36:G54" si="7">F36/E36</f>
        <v>0.11279814164887352</v>
      </c>
      <c r="H36" s="74">
        <v>168522469</v>
      </c>
      <c r="I36" s="26">
        <v>32915822</v>
      </c>
      <c r="J36" s="75">
        <f t="shared" ref="J36:J54" si="8">I36/H36</f>
        <v>0.19532007924711808</v>
      </c>
      <c r="K36" s="74">
        <v>10322012</v>
      </c>
      <c r="L36" s="26">
        <v>1002360</v>
      </c>
      <c r="M36" s="94">
        <f t="shared" ref="M36:M54" si="9">L36/K36</f>
        <v>9.7108974490632258E-2</v>
      </c>
      <c r="N36" s="74">
        <v>2888165</v>
      </c>
      <c r="O36" s="26">
        <v>-20031</v>
      </c>
      <c r="P36" s="96">
        <f t="shared" ref="P36:P54" si="10">O36/N36</f>
        <v>-6.9355455799789828E-3</v>
      </c>
      <c r="Q36" s="74">
        <v>39963871</v>
      </c>
      <c r="R36" s="26">
        <v>0</v>
      </c>
      <c r="S36" s="127">
        <f t="shared" ref="S36:S54" si="11">R36/Q36</f>
        <v>0</v>
      </c>
      <c r="T36" s="82">
        <v>6994065</v>
      </c>
      <c r="U36" s="26">
        <v>3976618</v>
      </c>
      <c r="V36" s="26">
        <v>3822673</v>
      </c>
      <c r="W36" s="26">
        <v>7710406</v>
      </c>
      <c r="X36" s="27">
        <v>62349534</v>
      </c>
    </row>
    <row r="37" spans="1:24">
      <c r="A37" s="70" t="s">
        <v>47</v>
      </c>
      <c r="B37" s="76">
        <v>189971807</v>
      </c>
      <c r="C37" s="28">
        <v>4306715</v>
      </c>
      <c r="D37" s="77">
        <f t="shared" si="6"/>
        <v>2.2670284964968514E-2</v>
      </c>
      <c r="E37" s="87">
        <v>24795920</v>
      </c>
      <c r="F37" s="28">
        <v>4598955</v>
      </c>
      <c r="G37" s="88">
        <f t="shared" si="7"/>
        <v>0.18547224704709483</v>
      </c>
      <c r="H37" s="76">
        <v>40478287</v>
      </c>
      <c r="I37" s="28">
        <v>953274</v>
      </c>
      <c r="J37" s="77">
        <f t="shared" si="8"/>
        <v>2.3550255474002642E-2</v>
      </c>
      <c r="K37" s="76">
        <v>5034374</v>
      </c>
      <c r="L37" s="28">
        <v>379500</v>
      </c>
      <c r="M37" s="88">
        <f t="shared" si="9"/>
        <v>7.5381765438960233E-2</v>
      </c>
      <c r="N37" s="76">
        <v>1719240</v>
      </c>
      <c r="O37" s="28">
        <v>417995</v>
      </c>
      <c r="P37" s="88">
        <f t="shared" si="10"/>
        <v>0.24312777739000954</v>
      </c>
      <c r="Q37" s="76">
        <v>29933612</v>
      </c>
      <c r="R37" s="28">
        <v>0</v>
      </c>
      <c r="S37" s="126">
        <f t="shared" si="11"/>
        <v>0</v>
      </c>
      <c r="T37" s="83">
        <v>0</v>
      </c>
      <c r="U37" s="28">
        <v>14275750</v>
      </c>
      <c r="V37" s="28">
        <v>-1044478</v>
      </c>
      <c r="W37" s="28">
        <v>4543994</v>
      </c>
      <c r="X37" s="29">
        <v>28431705</v>
      </c>
    </row>
    <row r="38" spans="1:24">
      <c r="A38" s="69" t="s">
        <v>48</v>
      </c>
      <c r="B38" s="74">
        <v>43843050</v>
      </c>
      <c r="C38" s="26">
        <v>0</v>
      </c>
      <c r="D38" s="118">
        <f t="shared" si="6"/>
        <v>0</v>
      </c>
      <c r="E38" s="85">
        <v>4764343</v>
      </c>
      <c r="F38" s="26">
        <v>817006.75</v>
      </c>
      <c r="G38" s="86">
        <f t="shared" si="7"/>
        <v>0.17148361274576579</v>
      </c>
      <c r="H38" s="74">
        <v>9740295</v>
      </c>
      <c r="I38" s="26">
        <v>0</v>
      </c>
      <c r="J38" s="118">
        <f t="shared" si="8"/>
        <v>0</v>
      </c>
      <c r="K38" s="74">
        <v>1000000</v>
      </c>
      <c r="L38" s="26">
        <v>4500</v>
      </c>
      <c r="M38" s="96">
        <f t="shared" si="9"/>
        <v>4.4999999999999997E-3</v>
      </c>
      <c r="N38" s="74">
        <v>1119936</v>
      </c>
      <c r="O38" s="26">
        <v>0</v>
      </c>
      <c r="P38" s="96">
        <f t="shared" si="10"/>
        <v>0</v>
      </c>
      <c r="Q38" s="74">
        <v>8345241</v>
      </c>
      <c r="R38" s="26">
        <v>0</v>
      </c>
      <c r="S38" s="127">
        <f t="shared" si="11"/>
        <v>0</v>
      </c>
      <c r="T38" s="82">
        <v>292462.28000000026</v>
      </c>
      <c r="U38" s="26">
        <v>75000</v>
      </c>
      <c r="V38" s="26">
        <v>3123373.9699999997</v>
      </c>
      <c r="W38" s="26">
        <v>0</v>
      </c>
      <c r="X38" s="27">
        <v>4312343</v>
      </c>
    </row>
    <row r="39" spans="1:24">
      <c r="A39" s="70" t="s">
        <v>117</v>
      </c>
      <c r="B39" s="76">
        <v>242327324</v>
      </c>
      <c r="C39" s="28">
        <v>0</v>
      </c>
      <c r="D39" s="119">
        <f t="shared" si="6"/>
        <v>0</v>
      </c>
      <c r="E39" s="87">
        <v>30228666</v>
      </c>
      <c r="F39" s="28">
        <v>5480619.129999999</v>
      </c>
      <c r="G39" s="88">
        <f t="shared" si="7"/>
        <v>0.18130535862879291</v>
      </c>
      <c r="H39" s="76">
        <v>77938201</v>
      </c>
      <c r="I39" s="28">
        <v>4209738.0999999996</v>
      </c>
      <c r="J39" s="77">
        <f t="shared" si="8"/>
        <v>5.4013796135735793E-2</v>
      </c>
      <c r="K39" s="76">
        <v>6577188</v>
      </c>
      <c r="L39" s="28">
        <v>1787638.91</v>
      </c>
      <c r="M39" s="88">
        <f t="shared" si="9"/>
        <v>0.27179379850477131</v>
      </c>
      <c r="N39" s="76">
        <v>1880374</v>
      </c>
      <c r="O39" s="28">
        <v>1759130.39</v>
      </c>
      <c r="P39" s="88">
        <f t="shared" si="10"/>
        <v>0.93552154518196906</v>
      </c>
      <c r="Q39" s="76">
        <v>35558826</v>
      </c>
      <c r="R39" s="28">
        <v>101124</v>
      </c>
      <c r="S39" s="130">
        <f t="shared" si="11"/>
        <v>2.8438509190376535E-3</v>
      </c>
      <c r="T39" s="83">
        <v>0</v>
      </c>
      <c r="U39" s="28">
        <v>235809.36</v>
      </c>
      <c r="V39" s="28">
        <v>4376082.5</v>
      </c>
      <c r="W39" s="28">
        <v>4234098.2</v>
      </c>
      <c r="X39" s="29">
        <v>22184241</v>
      </c>
    </row>
    <row r="40" spans="1:24">
      <c r="A40" s="69" t="s">
        <v>118</v>
      </c>
      <c r="B40" s="74">
        <v>141455722</v>
      </c>
      <c r="C40" s="26">
        <v>0</v>
      </c>
      <c r="D40" s="118">
        <f t="shared" si="6"/>
        <v>0</v>
      </c>
      <c r="E40" s="85">
        <v>16256988</v>
      </c>
      <c r="F40" s="26">
        <v>1339640.2300000004</v>
      </c>
      <c r="G40" s="86">
        <f t="shared" si="7"/>
        <v>8.2403962529836422E-2</v>
      </c>
      <c r="H40" s="74">
        <v>10113559</v>
      </c>
      <c r="I40" s="26">
        <v>0</v>
      </c>
      <c r="J40" s="118">
        <f t="shared" si="8"/>
        <v>0</v>
      </c>
      <c r="K40" s="74">
        <v>2096583</v>
      </c>
      <c r="L40" s="26">
        <v>0</v>
      </c>
      <c r="M40" s="96">
        <f t="shared" si="9"/>
        <v>0</v>
      </c>
      <c r="N40" s="74">
        <v>1362262</v>
      </c>
      <c r="O40" s="26">
        <v>0</v>
      </c>
      <c r="P40" s="96">
        <f t="shared" si="10"/>
        <v>0</v>
      </c>
      <c r="Q40" s="74">
        <v>26173012</v>
      </c>
      <c r="R40" s="26">
        <v>0</v>
      </c>
      <c r="S40" s="127">
        <f t="shared" si="11"/>
        <v>0</v>
      </c>
      <c r="T40" s="82">
        <v>-26874.230000000447</v>
      </c>
      <c r="U40" s="26">
        <v>1442322</v>
      </c>
      <c r="V40" s="26">
        <v>13939657</v>
      </c>
      <c r="W40" s="26">
        <v>1548414</v>
      </c>
      <c r="X40" s="27">
        <v>18243159</v>
      </c>
    </row>
    <row r="41" spans="1:24">
      <c r="A41" s="70" t="s">
        <v>119</v>
      </c>
      <c r="B41" s="76">
        <v>100215469</v>
      </c>
      <c r="C41" s="28">
        <v>1745767.7399999998</v>
      </c>
      <c r="D41" s="77">
        <f t="shared" si="6"/>
        <v>1.7420142393386392E-2</v>
      </c>
      <c r="E41" s="87">
        <v>10779623</v>
      </c>
      <c r="F41" s="28">
        <v>2714308.4899999998</v>
      </c>
      <c r="G41" s="88">
        <f t="shared" si="7"/>
        <v>0.25179994606490408</v>
      </c>
      <c r="H41" s="76">
        <v>17460797</v>
      </c>
      <c r="I41" s="28">
        <v>0</v>
      </c>
      <c r="J41" s="119">
        <f t="shared" si="8"/>
        <v>0</v>
      </c>
      <c r="K41" s="76">
        <v>1963103</v>
      </c>
      <c r="L41" s="28">
        <v>168165.21</v>
      </c>
      <c r="M41" s="88">
        <f t="shared" si="9"/>
        <v>8.566295808217908E-2</v>
      </c>
      <c r="N41" s="76">
        <v>1548209</v>
      </c>
      <c r="O41" s="28">
        <v>795570.77</v>
      </c>
      <c r="P41" s="88">
        <f t="shared" si="10"/>
        <v>0.51386522749835462</v>
      </c>
      <c r="Q41" s="76">
        <v>17258230</v>
      </c>
      <c r="R41" s="28">
        <v>0</v>
      </c>
      <c r="S41" s="126">
        <f t="shared" si="11"/>
        <v>0</v>
      </c>
      <c r="T41" s="83">
        <v>290408.15000000037</v>
      </c>
      <c r="U41" s="28">
        <v>3204330.1799999997</v>
      </c>
      <c r="V41" s="28">
        <v>429474.76000000013</v>
      </c>
      <c r="W41" s="28">
        <v>2109198.7000000002</v>
      </c>
      <c r="X41" s="29">
        <v>11457224</v>
      </c>
    </row>
    <row r="42" spans="1:24">
      <c r="A42" s="69" t="s">
        <v>120</v>
      </c>
      <c r="B42" s="74">
        <v>235728014</v>
      </c>
      <c r="C42" s="26">
        <v>30430340.759999998</v>
      </c>
      <c r="D42" s="75">
        <f t="shared" si="6"/>
        <v>0.12909089693514322</v>
      </c>
      <c r="E42" s="85">
        <v>26752205</v>
      </c>
      <c r="F42" s="26">
        <v>25244500.560000002</v>
      </c>
      <c r="G42" s="86">
        <f t="shared" si="7"/>
        <v>0.94364186279224471</v>
      </c>
      <c r="H42" s="74">
        <v>94344803</v>
      </c>
      <c r="I42" s="26">
        <v>3151634.3200000003</v>
      </c>
      <c r="J42" s="75">
        <f t="shared" si="8"/>
        <v>3.3405489436445168E-2</v>
      </c>
      <c r="K42" s="74">
        <v>6720350</v>
      </c>
      <c r="L42" s="26">
        <v>1005789</v>
      </c>
      <c r="M42" s="94">
        <f t="shared" si="9"/>
        <v>0.14966318718519125</v>
      </c>
      <c r="N42" s="74">
        <v>2211317</v>
      </c>
      <c r="O42" s="26">
        <v>1385451</v>
      </c>
      <c r="P42" s="94">
        <f t="shared" si="10"/>
        <v>0.62652753992304133</v>
      </c>
      <c r="Q42" s="74">
        <v>36873480</v>
      </c>
      <c r="R42" s="26">
        <v>0</v>
      </c>
      <c r="S42" s="127">
        <f t="shared" si="11"/>
        <v>0</v>
      </c>
      <c r="T42" s="82">
        <v>3872674.0399999991</v>
      </c>
      <c r="U42" s="26">
        <v>4470659.83</v>
      </c>
      <c r="V42" s="26">
        <v>820447.99000000022</v>
      </c>
      <c r="W42" s="26">
        <v>-1982567.5</v>
      </c>
      <c r="X42" s="27">
        <v>68398930</v>
      </c>
    </row>
    <row r="43" spans="1:24">
      <c r="A43" s="70" t="s">
        <v>53</v>
      </c>
      <c r="B43" s="76">
        <v>37611097</v>
      </c>
      <c r="C43" s="28">
        <v>-34408.669999999984</v>
      </c>
      <c r="D43" s="119">
        <f t="shared" si="6"/>
        <v>-9.1485419848296324E-4</v>
      </c>
      <c r="E43" s="87">
        <v>3685888</v>
      </c>
      <c r="F43" s="28">
        <v>912328.11999999988</v>
      </c>
      <c r="G43" s="88">
        <f t="shared" si="7"/>
        <v>0.24751921924920126</v>
      </c>
      <c r="H43" s="76">
        <v>10244555</v>
      </c>
      <c r="I43" s="28">
        <v>-71222.710000000006</v>
      </c>
      <c r="J43" s="119">
        <f t="shared" si="8"/>
        <v>-6.9522502441540903E-3</v>
      </c>
      <c r="K43" s="76">
        <v>1000000</v>
      </c>
      <c r="L43" s="28">
        <v>0</v>
      </c>
      <c r="M43" s="95">
        <f t="shared" si="9"/>
        <v>0</v>
      </c>
      <c r="N43" s="76">
        <v>874689</v>
      </c>
      <c r="O43" s="28">
        <v>681439.64</v>
      </c>
      <c r="P43" s="88">
        <f t="shared" si="10"/>
        <v>0.77906506198203018</v>
      </c>
      <c r="Q43" s="76">
        <v>6251013</v>
      </c>
      <c r="R43" s="28">
        <v>0</v>
      </c>
      <c r="S43" s="126">
        <f t="shared" si="11"/>
        <v>0</v>
      </c>
      <c r="T43" s="83">
        <v>428909.5</v>
      </c>
      <c r="U43" s="28">
        <v>969952.62</v>
      </c>
      <c r="V43" s="28">
        <v>81492</v>
      </c>
      <c r="W43" s="28">
        <v>280248.5</v>
      </c>
      <c r="X43" s="29">
        <v>3248739</v>
      </c>
    </row>
    <row r="44" spans="1:24">
      <c r="A44" s="69" t="s">
        <v>54</v>
      </c>
      <c r="B44" s="74">
        <v>127880378</v>
      </c>
      <c r="C44" s="26">
        <v>0</v>
      </c>
      <c r="D44" s="118">
        <f t="shared" si="6"/>
        <v>0</v>
      </c>
      <c r="E44" s="85">
        <v>16993533</v>
      </c>
      <c r="F44" s="26">
        <v>1034238.2499999995</v>
      </c>
      <c r="G44" s="86">
        <f t="shared" si="7"/>
        <v>6.0860696242505868E-2</v>
      </c>
      <c r="H44" s="74">
        <v>9469369</v>
      </c>
      <c r="I44" s="26">
        <v>0</v>
      </c>
      <c r="J44" s="118">
        <f t="shared" si="8"/>
        <v>0</v>
      </c>
      <c r="K44" s="74">
        <v>2433802</v>
      </c>
      <c r="L44" s="26">
        <v>0</v>
      </c>
      <c r="M44" s="96">
        <f t="shared" si="9"/>
        <v>0</v>
      </c>
      <c r="N44" s="74">
        <v>1222269</v>
      </c>
      <c r="O44" s="26">
        <v>0</v>
      </c>
      <c r="P44" s="96">
        <f t="shared" si="10"/>
        <v>0</v>
      </c>
      <c r="Q44" s="74">
        <v>25916855</v>
      </c>
      <c r="R44" s="26">
        <v>0</v>
      </c>
      <c r="S44" s="127">
        <f t="shared" si="11"/>
        <v>0</v>
      </c>
      <c r="T44" s="82">
        <v>0</v>
      </c>
      <c r="U44" s="26">
        <v>-1287396.03</v>
      </c>
      <c r="V44" s="26">
        <v>3422378.47</v>
      </c>
      <c r="W44" s="26">
        <v>0</v>
      </c>
      <c r="X44" s="27">
        <v>3169221</v>
      </c>
    </row>
    <row r="45" spans="1:24">
      <c r="A45" s="70" t="s">
        <v>55</v>
      </c>
      <c r="B45" s="76">
        <v>52295006</v>
      </c>
      <c r="C45" s="28">
        <v>0</v>
      </c>
      <c r="D45" s="119">
        <f t="shared" si="6"/>
        <v>0</v>
      </c>
      <c r="E45" s="87">
        <v>6155426</v>
      </c>
      <c r="F45" s="28">
        <v>328151.28000000026</v>
      </c>
      <c r="G45" s="88">
        <f t="shared" si="7"/>
        <v>5.3310896760029321E-2</v>
      </c>
      <c r="H45" s="76">
        <v>10235182</v>
      </c>
      <c r="I45" s="28">
        <v>0</v>
      </c>
      <c r="J45" s="119">
        <f t="shared" si="8"/>
        <v>0</v>
      </c>
      <c r="K45" s="76">
        <v>1000000</v>
      </c>
      <c r="L45" s="28">
        <v>715031.14</v>
      </c>
      <c r="M45" s="88">
        <f t="shared" si="9"/>
        <v>0.71503114000000001</v>
      </c>
      <c r="N45" s="76">
        <v>1056286</v>
      </c>
      <c r="O45" s="28">
        <v>494800</v>
      </c>
      <c r="P45" s="88">
        <f t="shared" si="10"/>
        <v>0.46843373858973802</v>
      </c>
      <c r="Q45" s="76">
        <v>10578178</v>
      </c>
      <c r="R45" s="28">
        <v>0</v>
      </c>
      <c r="S45" s="126">
        <f t="shared" si="11"/>
        <v>0</v>
      </c>
      <c r="T45" s="83">
        <v>0</v>
      </c>
      <c r="U45" s="28">
        <v>603098.5</v>
      </c>
      <c r="V45" s="28">
        <v>7807946.0199999996</v>
      </c>
      <c r="W45" s="28">
        <v>501993.67999999993</v>
      </c>
      <c r="X45" s="29">
        <v>10451021</v>
      </c>
    </row>
    <row r="46" spans="1:24">
      <c r="A46" s="69" t="s">
        <v>121</v>
      </c>
      <c r="B46" s="74">
        <v>157378452</v>
      </c>
      <c r="C46" s="26">
        <v>2222001.75</v>
      </c>
      <c r="D46" s="75">
        <f t="shared" si="6"/>
        <v>1.4118843601282849E-2</v>
      </c>
      <c r="E46" s="85">
        <v>20193370</v>
      </c>
      <c r="F46" s="26">
        <v>10457742.09</v>
      </c>
      <c r="G46" s="86">
        <f t="shared" si="7"/>
        <v>0.51787998189504769</v>
      </c>
      <c r="H46" s="74">
        <v>29133555</v>
      </c>
      <c r="I46" s="26">
        <v>-291050</v>
      </c>
      <c r="J46" s="118">
        <f t="shared" si="8"/>
        <v>-9.9901985871617797E-3</v>
      </c>
      <c r="K46" s="74">
        <v>3404845</v>
      </c>
      <c r="L46" s="26">
        <v>1001376</v>
      </c>
      <c r="M46" s="94">
        <f t="shared" si="9"/>
        <v>0.29410325580165908</v>
      </c>
      <c r="N46" s="74">
        <v>1516127</v>
      </c>
      <c r="O46" s="26">
        <v>285952.06</v>
      </c>
      <c r="P46" s="94">
        <f t="shared" si="10"/>
        <v>0.1886069306858858</v>
      </c>
      <c r="Q46" s="74">
        <v>28029782</v>
      </c>
      <c r="R46" s="26">
        <v>0</v>
      </c>
      <c r="S46" s="127">
        <f t="shared" si="11"/>
        <v>0</v>
      </c>
      <c r="T46" s="82">
        <v>-81949.89999999851</v>
      </c>
      <c r="U46" s="26">
        <v>3960993</v>
      </c>
      <c r="V46" s="26">
        <v>869047</v>
      </c>
      <c r="W46" s="26">
        <v>8115184</v>
      </c>
      <c r="X46" s="27">
        <v>26539296</v>
      </c>
    </row>
    <row r="47" spans="1:24">
      <c r="A47" s="70" t="s">
        <v>122</v>
      </c>
      <c r="B47" s="76">
        <v>579387743</v>
      </c>
      <c r="C47" s="28">
        <v>3726790.2400000012</v>
      </c>
      <c r="D47" s="77">
        <f t="shared" si="6"/>
        <v>6.4322904393923318E-3</v>
      </c>
      <c r="E47" s="87">
        <v>82656486</v>
      </c>
      <c r="F47" s="28">
        <v>12781949.260000002</v>
      </c>
      <c r="G47" s="88">
        <f t="shared" si="7"/>
        <v>0.15463939829234941</v>
      </c>
      <c r="H47" s="76">
        <v>109612862</v>
      </c>
      <c r="I47" s="28">
        <v>3259851.9600000004</v>
      </c>
      <c r="J47" s="77">
        <f t="shared" si="8"/>
        <v>2.97396847461204E-2</v>
      </c>
      <c r="K47" s="76">
        <v>15219488</v>
      </c>
      <c r="L47" s="28">
        <v>3709348.96</v>
      </c>
      <c r="M47" s="88">
        <f t="shared" si="9"/>
        <v>0.24372363643244765</v>
      </c>
      <c r="N47" s="76">
        <v>2997268</v>
      </c>
      <c r="O47" s="28">
        <v>0</v>
      </c>
      <c r="P47" s="95">
        <f t="shared" si="10"/>
        <v>0</v>
      </c>
      <c r="Q47" s="76">
        <v>90773669</v>
      </c>
      <c r="R47" s="28">
        <v>0</v>
      </c>
      <c r="S47" s="126">
        <f t="shared" si="11"/>
        <v>0</v>
      </c>
      <c r="T47" s="83">
        <v>1737450.299999997</v>
      </c>
      <c r="U47" s="28">
        <v>814738.8</v>
      </c>
      <c r="V47" s="28">
        <v>14847365.91</v>
      </c>
      <c r="W47" s="28">
        <v>4802023.5699999994</v>
      </c>
      <c r="X47" s="29">
        <v>45679519</v>
      </c>
    </row>
    <row r="48" spans="1:24">
      <c r="A48" s="69" t="s">
        <v>123</v>
      </c>
      <c r="B48" s="74">
        <v>62703387</v>
      </c>
      <c r="C48" s="26">
        <v>675826.91999999993</v>
      </c>
      <c r="D48" s="75">
        <f t="shared" si="6"/>
        <v>1.0778156529247773E-2</v>
      </c>
      <c r="E48" s="85">
        <v>7419375</v>
      </c>
      <c r="F48" s="26">
        <v>2702348.2099999995</v>
      </c>
      <c r="G48" s="86">
        <f t="shared" si="7"/>
        <v>0.36422855159632711</v>
      </c>
      <c r="H48" s="74">
        <v>10070480</v>
      </c>
      <c r="I48" s="26">
        <v>867260.2</v>
      </c>
      <c r="J48" s="75">
        <f t="shared" si="8"/>
        <v>8.6119052915054686E-2</v>
      </c>
      <c r="K48" s="74">
        <v>1718219</v>
      </c>
      <c r="L48" s="26">
        <v>32109.9</v>
      </c>
      <c r="M48" s="94">
        <f t="shared" si="9"/>
        <v>1.8687897177251563E-2</v>
      </c>
      <c r="N48" s="74">
        <v>1591298</v>
      </c>
      <c r="O48" s="26">
        <v>0</v>
      </c>
      <c r="P48" s="96">
        <f t="shared" si="10"/>
        <v>0</v>
      </c>
      <c r="Q48" s="74">
        <v>9133416</v>
      </c>
      <c r="R48" s="26">
        <v>0</v>
      </c>
      <c r="S48" s="127">
        <f t="shared" si="11"/>
        <v>0</v>
      </c>
      <c r="T48" s="82">
        <v>35298.970000000671</v>
      </c>
      <c r="U48" s="26">
        <v>-348502.68</v>
      </c>
      <c r="V48" s="26">
        <v>840306.47999999986</v>
      </c>
      <c r="W48" s="26">
        <v>0</v>
      </c>
      <c r="X48" s="27">
        <v>4804648</v>
      </c>
    </row>
    <row r="49" spans="1:24">
      <c r="A49" s="70" t="s">
        <v>124</v>
      </c>
      <c r="B49" s="76">
        <v>41535708</v>
      </c>
      <c r="C49" s="28">
        <v>1079815.3599999999</v>
      </c>
      <c r="D49" s="77">
        <f t="shared" si="6"/>
        <v>2.5997278293655182E-2</v>
      </c>
      <c r="E49" s="87">
        <v>4101844</v>
      </c>
      <c r="F49" s="28">
        <v>521354.68999999948</v>
      </c>
      <c r="G49" s="88">
        <f t="shared" si="7"/>
        <v>0.12710251535650782</v>
      </c>
      <c r="H49" s="76">
        <v>11259323</v>
      </c>
      <c r="I49" s="28">
        <v>0</v>
      </c>
      <c r="J49" s="119">
        <f t="shared" si="8"/>
        <v>0</v>
      </c>
      <c r="K49" s="76">
        <v>1000000</v>
      </c>
      <c r="L49" s="28">
        <v>414978.99999999994</v>
      </c>
      <c r="M49" s="88">
        <f t="shared" si="9"/>
        <v>0.41497899999999993</v>
      </c>
      <c r="N49" s="76">
        <v>1166433</v>
      </c>
      <c r="O49" s="28">
        <v>0</v>
      </c>
      <c r="P49" s="95">
        <f t="shared" si="10"/>
        <v>0</v>
      </c>
      <c r="Q49" s="76">
        <v>6903288</v>
      </c>
      <c r="R49" s="28">
        <v>0</v>
      </c>
      <c r="S49" s="126">
        <f t="shared" si="11"/>
        <v>0</v>
      </c>
      <c r="T49" s="83">
        <v>204100.09000000078</v>
      </c>
      <c r="U49" s="28">
        <v>1419959.2</v>
      </c>
      <c r="V49" s="28">
        <v>1787333.6600000001</v>
      </c>
      <c r="W49" s="28">
        <v>0</v>
      </c>
      <c r="X49" s="29">
        <v>5427542</v>
      </c>
    </row>
    <row r="50" spans="1:24">
      <c r="A50" s="69" t="s">
        <v>125</v>
      </c>
      <c r="B50" s="74">
        <v>188235333</v>
      </c>
      <c r="C50" s="26">
        <v>572476</v>
      </c>
      <c r="D50" s="75">
        <f t="shared" si="6"/>
        <v>3.0412781217859881E-3</v>
      </c>
      <c r="E50" s="85">
        <v>23896188</v>
      </c>
      <c r="F50" s="26">
        <v>7324645</v>
      </c>
      <c r="G50" s="86">
        <f t="shared" si="7"/>
        <v>0.30651939129370759</v>
      </c>
      <c r="H50" s="74">
        <v>43816399</v>
      </c>
      <c r="I50" s="26">
        <v>225902</v>
      </c>
      <c r="J50" s="75">
        <f t="shared" si="8"/>
        <v>5.1556496005068786E-3</v>
      </c>
      <c r="K50" s="74">
        <v>4290965</v>
      </c>
      <c r="L50" s="26">
        <v>293384</v>
      </c>
      <c r="M50" s="94">
        <f t="shared" si="9"/>
        <v>6.8372498960024147E-2</v>
      </c>
      <c r="N50" s="74">
        <v>1414677</v>
      </c>
      <c r="O50" s="26">
        <v>0</v>
      </c>
      <c r="P50" s="96">
        <f t="shared" si="10"/>
        <v>0</v>
      </c>
      <c r="Q50" s="74">
        <v>29182186</v>
      </c>
      <c r="R50" s="26">
        <v>292881</v>
      </c>
      <c r="S50" s="128">
        <f t="shared" si="11"/>
        <v>1.0036294059670513E-2</v>
      </c>
      <c r="T50" s="82">
        <v>155668</v>
      </c>
      <c r="U50" s="26">
        <v>318866</v>
      </c>
      <c r="V50" s="26">
        <v>0</v>
      </c>
      <c r="W50" s="26">
        <v>1607263</v>
      </c>
      <c r="X50" s="27">
        <v>10791085</v>
      </c>
    </row>
    <row r="51" spans="1:24">
      <c r="A51" s="70" t="s">
        <v>126</v>
      </c>
      <c r="B51" s="76">
        <v>134978659</v>
      </c>
      <c r="C51" s="28">
        <v>1630067.12</v>
      </c>
      <c r="D51" s="77">
        <f t="shared" si="6"/>
        <v>1.2076480327160459E-2</v>
      </c>
      <c r="E51" s="87">
        <v>14033881</v>
      </c>
      <c r="F51" s="28">
        <v>6863159.6799999997</v>
      </c>
      <c r="G51" s="88">
        <f t="shared" si="7"/>
        <v>0.48904217443485515</v>
      </c>
      <c r="H51" s="76">
        <v>35175038</v>
      </c>
      <c r="I51" s="28">
        <v>2750130.21</v>
      </c>
      <c r="J51" s="77">
        <f t="shared" si="8"/>
        <v>7.8184143255225477E-2</v>
      </c>
      <c r="K51" s="76">
        <v>3576977</v>
      </c>
      <c r="L51" s="28">
        <v>1896580</v>
      </c>
      <c r="M51" s="88">
        <f t="shared" si="9"/>
        <v>0.53021867347763207</v>
      </c>
      <c r="N51" s="76">
        <v>1823645</v>
      </c>
      <c r="O51" s="28">
        <v>0</v>
      </c>
      <c r="P51" s="95">
        <f t="shared" si="10"/>
        <v>0</v>
      </c>
      <c r="Q51" s="76">
        <v>20857911</v>
      </c>
      <c r="R51" s="28">
        <v>1380833</v>
      </c>
      <c r="S51" s="129">
        <f t="shared" si="11"/>
        <v>6.6201883784047219E-2</v>
      </c>
      <c r="T51" s="83">
        <v>-32102.089999999851</v>
      </c>
      <c r="U51" s="28">
        <v>289684.76</v>
      </c>
      <c r="V51" s="28">
        <v>-628402.55000000016</v>
      </c>
      <c r="W51" s="28">
        <v>4307892.87</v>
      </c>
      <c r="X51" s="29">
        <v>18457843</v>
      </c>
    </row>
    <row r="52" spans="1:24">
      <c r="A52" s="69" t="s">
        <v>62</v>
      </c>
      <c r="B52" s="74">
        <v>57271431</v>
      </c>
      <c r="C52" s="26">
        <v>0</v>
      </c>
      <c r="D52" s="118">
        <f t="shared" si="6"/>
        <v>0</v>
      </c>
      <c r="E52" s="85">
        <v>7934518</v>
      </c>
      <c r="F52" s="26">
        <v>2252600</v>
      </c>
      <c r="G52" s="86">
        <f t="shared" si="7"/>
        <v>0.28389878250953621</v>
      </c>
      <c r="H52" s="74">
        <v>10379636</v>
      </c>
      <c r="I52" s="26">
        <v>180000</v>
      </c>
      <c r="J52" s="75">
        <f t="shared" si="8"/>
        <v>1.7341648589603721E-2</v>
      </c>
      <c r="K52" s="74">
        <v>1000000</v>
      </c>
      <c r="L52" s="26">
        <v>97449</v>
      </c>
      <c r="M52" s="94">
        <f t="shared" si="9"/>
        <v>9.7448999999999994E-2</v>
      </c>
      <c r="N52" s="74">
        <v>1279974</v>
      </c>
      <c r="O52" s="26">
        <v>179648</v>
      </c>
      <c r="P52" s="94">
        <f t="shared" si="10"/>
        <v>0.14035285091728425</v>
      </c>
      <c r="Q52" s="74">
        <v>11393680</v>
      </c>
      <c r="R52" s="26">
        <v>0</v>
      </c>
      <c r="S52" s="127">
        <f t="shared" si="11"/>
        <v>0</v>
      </c>
      <c r="T52" s="82">
        <v>1862409</v>
      </c>
      <c r="U52" s="26">
        <v>0</v>
      </c>
      <c r="V52" s="26">
        <v>5529353</v>
      </c>
      <c r="W52" s="26">
        <v>419514</v>
      </c>
      <c r="X52" s="27">
        <v>10520973</v>
      </c>
    </row>
    <row r="53" spans="1:24">
      <c r="A53" s="70" t="s">
        <v>127</v>
      </c>
      <c r="B53" s="76">
        <v>144388824</v>
      </c>
      <c r="C53" s="28">
        <v>121204.21000000002</v>
      </c>
      <c r="D53" s="77">
        <f t="shared" si="6"/>
        <v>8.3942930375276149E-4</v>
      </c>
      <c r="E53" s="87">
        <v>20500193</v>
      </c>
      <c r="F53" s="28">
        <v>4848556.99</v>
      </c>
      <c r="G53" s="88">
        <f t="shared" si="7"/>
        <v>0.23651274844095371</v>
      </c>
      <c r="H53" s="76">
        <v>19466141</v>
      </c>
      <c r="I53" s="28">
        <v>704675.99</v>
      </c>
      <c r="J53" s="77">
        <f t="shared" si="8"/>
        <v>3.6200086601653608E-2</v>
      </c>
      <c r="K53" s="76">
        <v>3072413</v>
      </c>
      <c r="L53" s="28">
        <v>639799.22</v>
      </c>
      <c r="M53" s="88">
        <f t="shared" si="9"/>
        <v>0.20823997945588693</v>
      </c>
      <c r="N53" s="76">
        <v>2792117</v>
      </c>
      <c r="O53" s="28">
        <v>0</v>
      </c>
      <c r="P53" s="95">
        <f t="shared" si="10"/>
        <v>0</v>
      </c>
      <c r="Q53" s="76">
        <v>24437139</v>
      </c>
      <c r="R53" s="28">
        <v>0</v>
      </c>
      <c r="S53" s="129">
        <f t="shared" si="11"/>
        <v>0</v>
      </c>
      <c r="T53" s="83">
        <v>1767676.1299999971</v>
      </c>
      <c r="U53" s="28">
        <v>274654.05</v>
      </c>
      <c r="V53" s="28">
        <v>6183386.8300000001</v>
      </c>
      <c r="W53" s="28">
        <v>477186.58</v>
      </c>
      <c r="X53" s="29">
        <v>15017140</v>
      </c>
    </row>
    <row r="54" spans="1:24">
      <c r="A54" s="69" t="s">
        <v>128</v>
      </c>
      <c r="B54" s="74">
        <v>34308933</v>
      </c>
      <c r="C54" s="26">
        <v>14454.95</v>
      </c>
      <c r="D54" s="118">
        <f t="shared" si="6"/>
        <v>4.2131738693243536E-4</v>
      </c>
      <c r="E54" s="85">
        <v>3896734</v>
      </c>
      <c r="F54" s="26">
        <v>2030379.84</v>
      </c>
      <c r="G54" s="86">
        <f t="shared" si="7"/>
        <v>0.52104655847691939</v>
      </c>
      <c r="H54" s="74">
        <v>9300320</v>
      </c>
      <c r="I54" s="26">
        <v>0</v>
      </c>
      <c r="J54" s="118">
        <f t="shared" si="8"/>
        <v>0</v>
      </c>
      <c r="K54" s="74">
        <v>1000000</v>
      </c>
      <c r="L54" s="26">
        <v>543077</v>
      </c>
      <c r="M54" s="94">
        <f t="shared" si="9"/>
        <v>0.54307700000000003</v>
      </c>
      <c r="N54" s="74">
        <v>1377328</v>
      </c>
      <c r="O54" s="26">
        <v>-72</v>
      </c>
      <c r="P54" s="96">
        <f t="shared" si="10"/>
        <v>-5.2275129816572378E-5</v>
      </c>
      <c r="Q54" s="74">
        <v>5751723</v>
      </c>
      <c r="R54" s="26">
        <v>0</v>
      </c>
      <c r="S54" s="127">
        <f t="shared" si="11"/>
        <v>0</v>
      </c>
      <c r="T54" s="82">
        <v>32556.209999999963</v>
      </c>
      <c r="U54" s="26">
        <v>0</v>
      </c>
      <c r="V54" s="26">
        <v>0</v>
      </c>
      <c r="W54" s="26">
        <v>0</v>
      </c>
      <c r="X54" s="27">
        <v>2620396</v>
      </c>
    </row>
    <row r="55" spans="1:24">
      <c r="A55" s="71" t="s">
        <v>129</v>
      </c>
      <c r="B55" s="78">
        <f>SUM(B4:B54)</f>
        <v>7123584152</v>
      </c>
      <c r="C55" s="30">
        <v>86362115.060000002</v>
      </c>
      <c r="D55" s="79">
        <f>AVERAGE(D4:D54)</f>
        <v>9.694526988097231E-3</v>
      </c>
      <c r="E55" s="89">
        <f>SUM(E4:E54)</f>
        <v>883005763</v>
      </c>
      <c r="F55" s="30">
        <v>282642878.29999995</v>
      </c>
      <c r="G55" s="90">
        <f>AVERAGE(G4:G54)</f>
        <v>0.33821813299587317</v>
      </c>
      <c r="H55" s="78">
        <v>282642878.29999995</v>
      </c>
      <c r="I55" s="30">
        <f>SUM(I4:I54)</f>
        <v>68193575.50999999</v>
      </c>
      <c r="J55" s="92">
        <f>AVERAGE(J4:J54)</f>
        <v>1.2337611979620695E-2</v>
      </c>
      <c r="K55" s="78">
        <f>SUM(K4:K54)</f>
        <v>180000000</v>
      </c>
      <c r="L55" s="30">
        <v>45101228.479999997</v>
      </c>
      <c r="M55" s="97">
        <f>AVERAGE(M4:M54)</f>
        <v>0.270928781107723</v>
      </c>
      <c r="N55" s="78">
        <f>SUM(N4:N54)</f>
        <v>84160000</v>
      </c>
      <c r="O55" s="30">
        <f>SUM(O4:O54)</f>
        <v>18161626.949999999</v>
      </c>
      <c r="P55" s="97">
        <f>AVERAGE(P4:P54)</f>
        <v>0.23757631957723943</v>
      </c>
      <c r="Q55" s="78">
        <f>SUM(Q4:Q54)</f>
        <v>1185056433</v>
      </c>
      <c r="R55" s="30">
        <f>SUM(R4:R54)</f>
        <v>8297290</v>
      </c>
      <c r="S55" s="131">
        <f>AVERAGE(S4:S54)</f>
        <v>3.6728886566254333E-3</v>
      </c>
      <c r="T55" s="84">
        <v>41922783.570000052</v>
      </c>
      <c r="U55" s="30">
        <v>91318510.079999998</v>
      </c>
      <c r="V55" s="30">
        <v>208637951.70999998</v>
      </c>
      <c r="W55" s="30">
        <v>128420601.34000003</v>
      </c>
      <c r="X55" s="31">
        <v>979058561</v>
      </c>
    </row>
    <row r="56" spans="1:24" s="36" customFormat="1" ht="15.75" thickBot="1">
      <c r="A56" s="72"/>
      <c r="B56" s="80"/>
      <c r="C56" s="33"/>
      <c r="D56" s="81" t="s">
        <v>130</v>
      </c>
      <c r="E56" s="32"/>
      <c r="F56" s="34"/>
      <c r="G56" s="91" t="s">
        <v>130</v>
      </c>
      <c r="H56" s="32"/>
      <c r="I56" s="34"/>
      <c r="J56" s="93" t="s">
        <v>130</v>
      </c>
      <c r="K56" s="32"/>
      <c r="L56" s="34"/>
      <c r="M56" s="93" t="s">
        <v>130</v>
      </c>
      <c r="N56" s="32"/>
      <c r="O56" s="34"/>
      <c r="P56" s="93" t="s">
        <v>130</v>
      </c>
      <c r="Q56" s="32"/>
      <c r="R56" s="34"/>
      <c r="S56" s="132" t="s">
        <v>130</v>
      </c>
      <c r="T56" s="73"/>
      <c r="U56" s="34"/>
      <c r="V56" s="34"/>
      <c r="W56" s="34"/>
      <c r="X56" s="35"/>
    </row>
  </sheetData>
  <mergeCells count="9">
    <mergeCell ref="N2:P2"/>
    <mergeCell ref="Q2:S2"/>
    <mergeCell ref="V2:W2"/>
    <mergeCell ref="B1:D1"/>
    <mergeCell ref="E1:F1"/>
    <mergeCell ref="B2:D2"/>
    <mergeCell ref="E2:G2"/>
    <mergeCell ref="H2:J2"/>
    <mergeCell ref="K2:M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2011 ranking and grades</vt:lpstr>
      <vt:lpstr>2008-2011 ranking</vt:lpstr>
      <vt:lpstr>2011 scores and grades</vt:lpstr>
      <vt:lpstr>Rescissions_Proportionality</vt:lpstr>
      <vt:lpstr>Obligation Rates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Darren</dc:creator>
  <cp:lastModifiedBy>jeff</cp:lastModifiedBy>
  <dcterms:created xsi:type="dcterms:W3CDTF">2011-05-20T18:32:54Z</dcterms:created>
  <dcterms:modified xsi:type="dcterms:W3CDTF">2011-05-25T13:57:25Z</dcterms:modified>
</cp:coreProperties>
</file>